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1280" activeTab="1"/>
  </bookViews>
  <sheets>
    <sheet name="стр.1" sheetId="1" r:id="rId1"/>
    <sheet name="стр.2_5" sheetId="2" r:id="rId2"/>
  </sheets>
  <definedNames>
    <definedName name="_xlnm.Print_Area" localSheetId="0">'стр.1'!$A$1:$GF$32</definedName>
    <definedName name="_xlnm.Print_Area" localSheetId="1">'стр.2_5'!$A$1:$GG$170</definedName>
  </definedNames>
  <calcPr fullCalcOnLoad="1"/>
</workbook>
</file>

<file path=xl/sharedStrings.xml><?xml version="1.0" encoding="utf-8"?>
<sst xmlns="http://schemas.openxmlformats.org/spreadsheetml/2006/main" count="268" uniqueCount="148">
  <si>
    <t>№ 
п/п</t>
  </si>
  <si>
    <t>в том числе: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</si>
  <si>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</si>
  <si>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</si>
  <si>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</si>
  <si>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</si>
  <si>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</si>
  <si>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</si>
  <si>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Расчеты (обоснования) к плану финансово-хозяйственной деятельности государственного (муниципального) учреждения</t>
  </si>
  <si>
    <t>Приложение № 2</t>
  </si>
  <si>
    <t>Наименование расходов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</si>
  <si>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</si>
  <si>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</si>
  <si>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</si>
  <si>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</si>
  <si>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</si>
  <si>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</si>
  <si>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</si>
  <si>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</si>
  <si>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</si>
  <si>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</si>
  <si>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</si>
  <si>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</si>
  <si>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</si>
  <si>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</si>
  <si>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</si>
  <si>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</si>
  <si>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</si>
  <si>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</si>
  <si>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</si>
  <si>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</si>
  <si>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</si>
  <si>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</si>
  <si>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</si>
  <si>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</si>
  <si>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</si>
  <si>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</si>
  <si>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</si>
  <si>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</si>
  <si>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</si>
  <si>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</si>
  <si>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</si>
  <si>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</si>
  <si>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</si>
  <si>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</si>
  <si>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</si>
  <si>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</si>
  <si>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</si>
  <si>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</si>
  <si>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</si>
  <si>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</si>
  <si>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</si>
  <si>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</si>
  <si>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</si>
  <si>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</si>
  <si>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4</t>
  </si>
  <si>
    <t>(муниципального) задания из бюджета субъекта РФ, местного бюджета</t>
  </si>
  <si>
    <t>5</t>
  </si>
  <si>
    <t xml:space="preserve">количество </t>
  </si>
  <si>
    <t xml:space="preserve">Размер услуги </t>
  </si>
  <si>
    <t xml:space="preserve">851 - уплата налога на имущество организаций и земельного налога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</si>
  <si>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</si>
  <si>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</si>
  <si>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</si>
  <si>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>853 - уплата иных платежей</t>
  </si>
  <si>
    <t xml:space="preserve">Количество требований </t>
  </si>
  <si>
    <t xml:space="preserve">Тепло </t>
  </si>
  <si>
    <t xml:space="preserve">Электроэнергия </t>
  </si>
  <si>
    <t>Сумма, руб.  (областной бюджет)(гр. 3 x гр. 4 x гр.5)</t>
  </si>
  <si>
    <t>Сумма, руб. (местный бюджет) 
(гр. 3 x гр. 4 x 
гр. 5)</t>
  </si>
  <si>
    <t>Сумма, руб (местный бюджет)</t>
  </si>
  <si>
    <t>Сумма, руб(местный бюджет)</t>
  </si>
  <si>
    <t>Сумма исчисленного 
налога, подлежащего 
уплате, руб. 
(гр. 3 x гр. 4 / 100)(местный бюджет)</t>
  </si>
  <si>
    <t>111 - Фонд оплаты труда учреждений</t>
  </si>
  <si>
    <t>местный бюджет</t>
  </si>
  <si>
    <t>Муниципальное бюджетное дошкольное общеобразовательное учреждение "Детский сад № 1 "Теремок" р.п. Базарный Карабулак"</t>
  </si>
  <si>
    <t xml:space="preserve">Услуги связи </t>
  </si>
  <si>
    <t xml:space="preserve">Питание </t>
  </si>
  <si>
    <t xml:space="preserve">Прочее </t>
  </si>
  <si>
    <t>Сумма взноса (обл.б.), руб</t>
  </si>
  <si>
    <t>Размер базы 
для начисления страховых взносов (областной бюджет), руб</t>
  </si>
  <si>
    <t>Размер базы 
для начисления страховых взносов, (муниц. бюджет), руб.</t>
  </si>
  <si>
    <t>Сумма 
взноса (муниц.б.),
руб.</t>
  </si>
  <si>
    <t>Водоснабжение, водоотведение</t>
  </si>
  <si>
    <t>Вспомогательный персонал</t>
  </si>
  <si>
    <t>Итого областной бюджет</t>
  </si>
  <si>
    <t>Источник финансирования</t>
  </si>
  <si>
    <t>Административно-управленческий, воспитательный персонал</t>
  </si>
  <si>
    <t>областной  бюджет</t>
  </si>
  <si>
    <t xml:space="preserve">Итого местный бюджет </t>
  </si>
  <si>
    <t xml:space="preserve">Итого </t>
  </si>
  <si>
    <t xml:space="preserve">Источник финансового обеспечения: субсидии на выполнение мунципального задания </t>
  </si>
  <si>
    <t>Оплата труда всего за 1 месяц (гр4+гр5)</t>
  </si>
  <si>
    <t xml:space="preserve">Налог на имущество 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</si>
  <si>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</si>
  <si>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</si>
  <si>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коммунальных услуг</t>
  </si>
  <si>
    <t>4.3. Расчет (обоснование) расходов на оплату работ, услуг по содержанию имущества</t>
  </si>
  <si>
    <t>4.4. Расчет (обоснование) расходов на оплату прочих работ, услуг</t>
  </si>
  <si>
    <t>4.5. Расчет (обоснование) расходов на приобретение основных средств, материальных запасов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</si>
  <si>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</si>
  <si>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 xml:space="preserve">Охрана объкта </t>
  </si>
  <si>
    <t xml:space="preserve">Антивирус, цифровая электронная подпись </t>
  </si>
  <si>
    <t xml:space="preserve">Мягкий инвентарь </t>
  </si>
  <si>
    <t>Приложения № 2                                                                                               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31 августа 2018г. № 186н</t>
  </si>
  <si>
    <t>Техническое обслуживание пожарной сигнализации и др.</t>
  </si>
  <si>
    <t>1.3. Расчеты (обоснования) иных выплат работникам</t>
  </si>
  <si>
    <t xml:space="preserve">Заработная плата за 1 месяц, руб (на основании тарификации)    </t>
  </si>
  <si>
    <t>Доведение до МРОТ (на основании тарификации)</t>
  </si>
  <si>
    <t>Объем финансирования за год, руб. (гр.6 х 12 мес)</t>
  </si>
  <si>
    <t>(муниципального) задания из бюджета субъекта РФ</t>
  </si>
  <si>
    <t>1. Расчеты (обоснования) выплат персоналу (строка 2110)</t>
  </si>
  <si>
    <t>1.2.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</si>
  <si>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Субсидии на финансовое обеспечение выполнения муниципального задания из бюджета субъекта РФ</t>
  </si>
  <si>
    <t>2. Расчеты (обоснования) иных выплат персоналу</t>
  </si>
  <si>
    <t>Социальные пособия и компенсации персоналу в денежной форме</t>
  </si>
  <si>
    <t xml:space="preserve">Сумма выплат, руб.  (областной бюджет)
</t>
  </si>
  <si>
    <t xml:space="preserve">Сумма выплат, руб.  (местный бюджет)
</t>
  </si>
  <si>
    <t>Штрафы за нарушение законодательства о налогах и сборах, законодательства о страховых взносах</t>
  </si>
  <si>
    <t>Уплата штрафов (в том числе административных), пеней, иных платежей</t>
  </si>
  <si>
    <t>Сумма, руб.  (местный бюджет)
(гр. 3 x гр. 4 x 1000)</t>
  </si>
  <si>
    <t>Стоимость 
работ (услуг), 
руб.</t>
  </si>
  <si>
    <t xml:space="preserve">Итого : </t>
  </si>
  <si>
    <t>Вывоз ТКО</t>
  </si>
  <si>
    <t>Дератизация помещений</t>
  </si>
  <si>
    <t>Техническое обслуживание узла учета тепловой энергии</t>
  </si>
  <si>
    <t>6</t>
  </si>
  <si>
    <t>7</t>
  </si>
  <si>
    <t>8</t>
  </si>
  <si>
    <t>Предварительный медицинский осмотр</t>
  </si>
  <si>
    <t>Игрушки, моющие средства и др.</t>
  </si>
  <si>
    <t>Заведующий</t>
  </si>
  <si>
    <t>Н.Е. Бычкова</t>
  </si>
  <si>
    <t>111-фонд оплаты труда учреждений</t>
  </si>
  <si>
    <t>4.6. Расчет (обоснование) расходов на закупку энергетических ресурсов</t>
  </si>
  <si>
    <t>247 -Закупка энергетических ресурсов</t>
  </si>
  <si>
    <t>Руководитель МУ "ЦО УО БК МР"</t>
  </si>
  <si>
    <t xml:space="preserve">Д.И. Быкова </t>
  </si>
  <si>
    <t>Огнезащитная обработка деревянных покрытий</t>
  </si>
  <si>
    <t xml:space="preserve">Ремонт системы отопления </t>
  </si>
  <si>
    <t xml:space="preserve">Установка двери эвакуационного выхода, ремонт крыльца, ремонт помещений </t>
  </si>
  <si>
    <t>Очистка канализации</t>
  </si>
  <si>
    <t>(муниципального) задания, субсидии на иные цели  из бюджета субъекта РФ, местного бюджета</t>
  </si>
  <si>
    <t>Составление и проверка сметной документации</t>
  </si>
  <si>
    <t>Оплата сайта, аттестация рабочих мест</t>
  </si>
  <si>
    <t xml:space="preserve">Сумма, руб. </t>
  </si>
  <si>
    <t>Окна, водонагреватель,  стиральная машина, снегоуборочная машина</t>
  </si>
  <si>
    <t>Стройматериалы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</si>
</sst>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 ;\-#,##0.00\ "/>
    <numFmt numFmtId="174" formatCode="_-* #,##0.000\ _₽_-;\-* #,##0.000\ _₽_-;_-* &quot;-&quot;??\ _₽_-;_-@_-"/>
    <numFmt numFmtId="175" formatCode="_-* #,##0.0000\ _₽_-;\-* #,##0.0000\ _₽_-;_-* &quot;-&quot;??\ _₽_-;_-@_-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left"/>
    </xf>
    <xf numFmtId="0" fontId="5" fillId="0" borderId="16" xfId="0" applyNumberFormat="1" applyFont="1" applyBorder="1" applyAlignment="1">
      <alignment horizontal="center" vertical="top"/>
    </xf>
    <xf numFmtId="0" fontId="5" fillId="0" borderId="16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 vertical="top"/>
    </xf>
    <xf numFmtId="0" fontId="10" fillId="33" borderId="0" xfId="0" applyNumberFormat="1" applyFont="1" applyFill="1" applyBorder="1" applyAlignment="1">
      <alignment/>
    </xf>
    <xf numFmtId="171" fontId="5" fillId="0" borderId="14" xfId="58" applyFont="1" applyFill="1" applyBorder="1" applyAlignment="1">
      <alignment horizontal="center" vertical="center"/>
    </xf>
    <xf numFmtId="171" fontId="5" fillId="0" borderId="16" xfId="58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vertical="center"/>
    </xf>
    <xf numFmtId="171" fontId="5" fillId="0" borderId="16" xfId="58" applyFont="1" applyFill="1" applyBorder="1" applyAlignment="1">
      <alignment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top" wrapText="1"/>
    </xf>
    <xf numFmtId="171" fontId="4" fillId="0" borderId="16" xfId="58" applyFont="1" applyFill="1" applyBorder="1" applyAlignment="1">
      <alignment horizontal="right" vertical="center"/>
    </xf>
    <xf numFmtId="171" fontId="5" fillId="0" borderId="10" xfId="58" applyFont="1" applyFill="1" applyBorder="1" applyAlignment="1">
      <alignment horizontal="center" vertical="center"/>
    </xf>
    <xf numFmtId="171" fontId="5" fillId="0" borderId="14" xfId="58" applyFont="1" applyFill="1" applyBorder="1" applyAlignment="1">
      <alignment horizontal="center" vertical="center"/>
    </xf>
    <xf numFmtId="171" fontId="5" fillId="0" borderId="17" xfId="58" applyFont="1" applyFill="1" applyBorder="1" applyAlignment="1">
      <alignment horizontal="center" vertical="center"/>
    </xf>
    <xf numFmtId="171" fontId="4" fillId="0" borderId="16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171" fontId="5" fillId="0" borderId="16" xfId="58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46" fillId="33" borderId="16" xfId="0" applyNumberFormat="1" applyFont="1" applyFill="1" applyBorder="1" applyAlignment="1">
      <alignment horizontal="center" vertical="center" wrapText="1"/>
    </xf>
    <xf numFmtId="0" fontId="46" fillId="33" borderId="18" xfId="0" applyNumberFormat="1" applyFont="1" applyFill="1" applyBorder="1" applyAlignment="1">
      <alignment horizontal="center" vertical="center" wrapText="1"/>
    </xf>
    <xf numFmtId="0" fontId="46" fillId="33" borderId="19" xfId="0" applyNumberFormat="1" applyFont="1" applyFill="1" applyBorder="1" applyAlignment="1">
      <alignment horizontal="center" vertical="center" wrapText="1"/>
    </xf>
    <xf numFmtId="0" fontId="46" fillId="33" borderId="2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/>
    </xf>
    <xf numFmtId="43" fontId="4" fillId="0" borderId="16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171" fontId="1" fillId="33" borderId="10" xfId="58" applyFont="1" applyFill="1" applyBorder="1" applyAlignment="1">
      <alignment horizontal="center" vertical="center"/>
    </xf>
    <xf numFmtId="171" fontId="1" fillId="33" borderId="14" xfId="58" applyFont="1" applyFill="1" applyBorder="1" applyAlignment="1">
      <alignment horizontal="center" vertical="center"/>
    </xf>
    <xf numFmtId="171" fontId="1" fillId="33" borderId="17" xfId="58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171" fontId="9" fillId="0" borderId="16" xfId="58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175" fontId="1" fillId="0" borderId="16" xfId="0" applyNumberFormat="1" applyFont="1" applyBorder="1" applyAlignment="1">
      <alignment horizontal="center" vertical="center"/>
    </xf>
    <xf numFmtId="171" fontId="1" fillId="0" borderId="16" xfId="58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171" fontId="9" fillId="0" borderId="10" xfId="58" applyFont="1" applyBorder="1" applyAlignment="1">
      <alignment horizontal="right" vertical="center"/>
    </xf>
    <xf numFmtId="171" fontId="9" fillId="0" borderId="14" xfId="58" applyFont="1" applyBorder="1" applyAlignment="1">
      <alignment horizontal="right" vertical="center"/>
    </xf>
    <xf numFmtId="171" fontId="9" fillId="0" borderId="17" xfId="58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171" fontId="1" fillId="33" borderId="12" xfId="58" applyFont="1" applyFill="1" applyBorder="1" applyAlignment="1">
      <alignment horizontal="center" vertical="center"/>
    </xf>
    <xf numFmtId="171" fontId="1" fillId="33" borderId="13" xfId="58" applyFont="1" applyFill="1" applyBorder="1" applyAlignment="1">
      <alignment horizontal="center" vertical="center"/>
    </xf>
    <xf numFmtId="171" fontId="1" fillId="33" borderId="21" xfId="58" applyFont="1" applyFill="1" applyBorder="1" applyAlignment="1">
      <alignment horizontal="center" vertical="center"/>
    </xf>
    <xf numFmtId="171" fontId="1" fillId="33" borderId="11" xfId="58" applyFont="1" applyFill="1" applyBorder="1" applyAlignment="1">
      <alignment horizontal="center" vertical="center"/>
    </xf>
    <xf numFmtId="171" fontId="1" fillId="33" borderId="15" xfId="58" applyFont="1" applyFill="1" applyBorder="1" applyAlignment="1">
      <alignment horizontal="center" vertical="center"/>
    </xf>
    <xf numFmtId="171" fontId="1" fillId="33" borderId="22" xfId="58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171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71" fontId="9" fillId="0" borderId="10" xfId="58" applyFont="1" applyBorder="1" applyAlignment="1">
      <alignment horizontal="center" vertical="top"/>
    </xf>
    <xf numFmtId="171" fontId="9" fillId="0" borderId="14" xfId="58" applyFont="1" applyBorder="1" applyAlignment="1">
      <alignment horizontal="center" vertical="top"/>
    </xf>
    <xf numFmtId="171" fontId="9" fillId="0" borderId="17" xfId="58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center" wrapText="1"/>
    </xf>
    <xf numFmtId="171" fontId="9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right" vertical="center" wrapText="1"/>
    </xf>
    <xf numFmtId="173" fontId="1" fillId="0" borderId="14" xfId="0" applyNumberFormat="1" applyFont="1" applyBorder="1" applyAlignment="1">
      <alignment horizontal="right" vertical="center" wrapText="1"/>
    </xf>
    <xf numFmtId="173" fontId="1" fillId="0" borderId="17" xfId="0" applyNumberFormat="1" applyFont="1" applyBorder="1" applyAlignment="1">
      <alignment horizontal="right" vertical="center" wrapText="1"/>
    </xf>
    <xf numFmtId="171" fontId="1" fillId="33" borderId="16" xfId="58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left" vertical="center" wrapText="1" indent="2"/>
    </xf>
    <xf numFmtId="173" fontId="1" fillId="0" borderId="14" xfId="0" applyNumberFormat="1" applyFont="1" applyBorder="1" applyAlignment="1">
      <alignment horizontal="left" vertical="center" wrapText="1" indent="2"/>
    </xf>
    <xf numFmtId="173" fontId="1" fillId="0" borderId="17" xfId="0" applyNumberFormat="1" applyFont="1" applyBorder="1" applyAlignment="1">
      <alignment horizontal="left" vertical="center" wrapText="1" indent="2"/>
    </xf>
    <xf numFmtId="171" fontId="1" fillId="33" borderId="10" xfId="58" applyFont="1" applyFill="1" applyBorder="1" applyAlignment="1">
      <alignment horizontal="right" vertical="center"/>
    </xf>
    <xf numFmtId="171" fontId="1" fillId="33" borderId="14" xfId="58" applyFont="1" applyFill="1" applyBorder="1" applyAlignment="1">
      <alignment horizontal="right" vertical="center"/>
    </xf>
    <xf numFmtId="171" fontId="1" fillId="33" borderId="17" xfId="58" applyFont="1" applyFill="1" applyBorder="1" applyAlignment="1">
      <alignment horizontal="right" vertical="center"/>
    </xf>
    <xf numFmtId="49" fontId="9" fillId="0" borderId="15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center" vertical="center"/>
    </xf>
    <xf numFmtId="171" fontId="1" fillId="0" borderId="10" xfId="58" applyFont="1" applyBorder="1" applyAlignment="1">
      <alignment horizontal="center" vertical="top"/>
    </xf>
    <xf numFmtId="171" fontId="1" fillId="0" borderId="14" xfId="58" applyFont="1" applyBorder="1" applyAlignment="1">
      <alignment horizontal="center" vertical="top"/>
    </xf>
    <xf numFmtId="171" fontId="1" fillId="0" borderId="17" xfId="58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171" fontId="1" fillId="0" borderId="10" xfId="58" applyFont="1" applyBorder="1" applyAlignment="1">
      <alignment horizontal="center" vertical="center"/>
    </xf>
    <xf numFmtId="171" fontId="1" fillId="0" borderId="14" xfId="58" applyFont="1" applyBorder="1" applyAlignment="1">
      <alignment horizontal="center" vertical="center"/>
    </xf>
    <xf numFmtId="171" fontId="1" fillId="0" borderId="17" xfId="58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21" xfId="0" applyNumberFormat="1" applyFont="1" applyBorder="1" applyAlignment="1">
      <alignment horizontal="left" vertical="center" wrapText="1" indent="2"/>
    </xf>
    <xf numFmtId="173" fontId="1" fillId="0" borderId="12" xfId="0" applyNumberFormat="1" applyFont="1" applyBorder="1" applyAlignment="1">
      <alignment horizontal="right" vertical="center" wrapText="1"/>
    </xf>
    <xf numFmtId="173" fontId="1" fillId="0" borderId="13" xfId="0" applyNumberFormat="1" applyFont="1" applyBorder="1" applyAlignment="1">
      <alignment horizontal="right" vertical="center" wrapText="1"/>
    </xf>
    <xf numFmtId="173" fontId="1" fillId="0" borderId="21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3" fontId="1" fillId="0" borderId="15" xfId="0" applyNumberFormat="1" applyFont="1" applyBorder="1" applyAlignment="1">
      <alignment horizontal="right" vertical="center" wrapText="1"/>
    </xf>
    <xf numFmtId="173" fontId="1" fillId="0" borderId="22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left" vertical="center" wrapText="1"/>
    </xf>
    <xf numFmtId="173" fontId="1" fillId="0" borderId="14" xfId="0" applyNumberFormat="1" applyFont="1" applyBorder="1" applyAlignment="1">
      <alignment horizontal="left" vertical="center" wrapText="1"/>
    </xf>
    <xf numFmtId="173" fontId="1" fillId="0" borderId="17" xfId="0" applyNumberFormat="1" applyFont="1" applyBorder="1" applyAlignment="1">
      <alignment horizontal="left" vertical="center" wrapText="1"/>
    </xf>
    <xf numFmtId="171" fontId="1" fillId="0" borderId="10" xfId="58" applyFont="1" applyFill="1" applyBorder="1" applyAlignment="1">
      <alignment horizontal="right" vertical="center"/>
    </xf>
    <xf numFmtId="171" fontId="1" fillId="0" borderId="14" xfId="58" applyFont="1" applyFill="1" applyBorder="1" applyAlignment="1">
      <alignment horizontal="right" vertical="center"/>
    </xf>
    <xf numFmtId="171" fontId="1" fillId="0" borderId="17" xfId="58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171" fontId="9" fillId="0" borderId="10" xfId="0" applyNumberFormat="1" applyFont="1" applyBorder="1" applyAlignment="1">
      <alignment vertical="center" wrapText="1"/>
    </xf>
    <xf numFmtId="0" fontId="9" fillId="0" borderId="14" xfId="0" applyNumberFormat="1" applyFont="1" applyBorder="1" applyAlignment="1">
      <alignment vertical="center" wrapText="1"/>
    </xf>
    <xf numFmtId="0" fontId="9" fillId="0" borderId="17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0" fontId="10" fillId="33" borderId="0" xfId="0" applyNumberFormat="1" applyFont="1" applyFill="1" applyBorder="1" applyAlignment="1">
      <alignment horizontal="left"/>
    </xf>
    <xf numFmtId="0" fontId="10" fillId="33" borderId="15" xfId="0" applyNumberFormat="1" applyFont="1" applyFill="1" applyBorder="1" applyAlignment="1">
      <alignment horizontal="left"/>
    </xf>
    <xf numFmtId="0" fontId="1" fillId="33" borderId="16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0" fontId="1" fillId="33" borderId="17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49" fontId="9" fillId="33" borderId="14" xfId="0" applyNumberFormat="1" applyFont="1" applyFill="1" applyBorder="1" applyAlignment="1">
      <alignment horizontal="right" vertical="center"/>
    </xf>
    <xf numFmtId="49" fontId="9" fillId="33" borderId="17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49" fontId="10" fillId="33" borderId="15" xfId="0" applyNumberFormat="1" applyFont="1" applyFill="1" applyBorder="1" applyAlignment="1">
      <alignment horizontal="left"/>
    </xf>
    <xf numFmtId="0" fontId="1" fillId="0" borderId="16" xfId="0" applyNumberFormat="1" applyFont="1" applyBorder="1" applyAlignment="1">
      <alignment horizontal="center" vertical="center" wrapText="1"/>
    </xf>
    <xf numFmtId="171" fontId="1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wrapText="1"/>
    </xf>
    <xf numFmtId="0" fontId="9" fillId="0" borderId="15" xfId="0" applyNumberFormat="1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vertical="center" wrapText="1"/>
    </xf>
    <xf numFmtId="173" fontId="1" fillId="0" borderId="14" xfId="0" applyNumberFormat="1" applyFont="1" applyBorder="1" applyAlignment="1">
      <alignment vertical="center" wrapText="1"/>
    </xf>
    <xf numFmtId="173" fontId="1" fillId="0" borderId="17" xfId="0" applyNumberFormat="1" applyFont="1" applyBorder="1" applyAlignment="1">
      <alignment vertical="center" wrapText="1"/>
    </xf>
    <xf numFmtId="171" fontId="9" fillId="33" borderId="10" xfId="58" applyFont="1" applyFill="1" applyBorder="1" applyAlignment="1">
      <alignment horizontal="center" vertical="center"/>
    </xf>
    <xf numFmtId="171" fontId="9" fillId="33" borderId="14" xfId="58" applyFont="1" applyFill="1" applyBorder="1" applyAlignment="1">
      <alignment horizontal="center" vertical="center"/>
    </xf>
    <xf numFmtId="171" fontId="9" fillId="33" borderId="17" xfId="58" applyFont="1" applyFill="1" applyBorder="1" applyAlignment="1">
      <alignment horizontal="center" vertical="center"/>
    </xf>
    <xf numFmtId="171" fontId="9" fillId="0" borderId="10" xfId="58" applyFont="1" applyBorder="1" applyAlignment="1">
      <alignment horizontal="center" vertical="center" wrapText="1"/>
    </xf>
    <xf numFmtId="171" fontId="9" fillId="0" borderId="14" xfId="58" applyFont="1" applyBorder="1" applyAlignment="1">
      <alignment horizontal="center" vertical="center" wrapText="1"/>
    </xf>
    <xf numFmtId="171" fontId="9" fillId="0" borderId="17" xfId="58" applyFont="1" applyBorder="1" applyAlignment="1">
      <alignment horizontal="center" vertical="center" wrapText="1"/>
    </xf>
    <xf numFmtId="171" fontId="1" fillId="33" borderId="10" xfId="58" applyFont="1" applyFill="1" applyBorder="1" applyAlignment="1">
      <alignment horizontal="center" vertical="center" wrapText="1"/>
    </xf>
    <xf numFmtId="171" fontId="1" fillId="33" borderId="14" xfId="58" applyFont="1" applyFill="1" applyBorder="1" applyAlignment="1">
      <alignment horizontal="center" vertical="center" wrapText="1"/>
    </xf>
    <xf numFmtId="171" fontId="1" fillId="33" borderId="17" xfId="58" applyFont="1" applyFill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4" xfId="58" applyFont="1" applyFill="1" applyBorder="1" applyAlignment="1">
      <alignment horizontal="center" vertical="center" wrapText="1"/>
    </xf>
    <xf numFmtId="171" fontId="1" fillId="0" borderId="17" xfId="58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28"/>
  <sheetViews>
    <sheetView zoomScale="90" zoomScaleNormal="90" zoomScaleSheetLayoutView="90" zoomScalePageLayoutView="0" workbookViewId="0" topLeftCell="A1">
      <selection activeCell="G26" sqref="G26:AR26"/>
    </sheetView>
  </sheetViews>
  <sheetFormatPr defaultColWidth="0.875" defaultRowHeight="12.75"/>
  <cols>
    <col min="1" max="23" width="0.875" style="1" customWidth="1"/>
    <col min="24" max="24" width="24.625" style="1" customWidth="1"/>
    <col min="25" max="39" width="0.875" style="1" customWidth="1"/>
    <col min="40" max="40" width="19.75390625" style="1" customWidth="1"/>
    <col min="41" max="41" width="22.75390625" style="1" customWidth="1"/>
    <col min="42" max="43" width="22.125" style="1" customWidth="1"/>
    <col min="44" max="44" width="0.6171875" style="1" customWidth="1"/>
    <col min="45" max="53" width="0.875" style="1" hidden="1" customWidth="1"/>
    <col min="54" max="54" width="0.74609375" style="1" hidden="1" customWidth="1"/>
    <col min="55" max="60" width="0.875" style="1" hidden="1" customWidth="1"/>
    <col min="61" max="78" width="0.875" style="1" customWidth="1"/>
    <col min="79" max="79" width="0.37109375" style="1" customWidth="1"/>
    <col min="80" max="94" width="0.875" style="1" hidden="1" customWidth="1"/>
    <col min="95" max="95" width="0.875" style="1" customWidth="1"/>
    <col min="96" max="96" width="0.37109375" style="1" customWidth="1"/>
    <col min="97" max="114" width="0.875" style="1" hidden="1" customWidth="1"/>
    <col min="115" max="115" width="0.74609375" style="1" customWidth="1"/>
    <col min="116" max="121" width="0.875" style="1" hidden="1" customWidth="1"/>
    <col min="122" max="125" width="0.875" style="1" customWidth="1"/>
    <col min="126" max="126" width="0.12890625" style="1" customWidth="1"/>
    <col min="127" max="128" width="0.875" style="1" hidden="1" customWidth="1"/>
    <col min="129" max="139" width="0.875" style="1" customWidth="1"/>
    <col min="140" max="140" width="0.2421875" style="1" customWidth="1"/>
    <col min="141" max="141" width="0.12890625" style="1" customWidth="1"/>
    <col min="142" max="149" width="0.875" style="1" hidden="1" customWidth="1"/>
    <col min="150" max="150" width="0.875" style="1" customWidth="1"/>
    <col min="151" max="151" width="0.12890625" style="1" customWidth="1"/>
    <col min="152" max="174" width="0.875" style="1" hidden="1" customWidth="1"/>
    <col min="175" max="175" width="1.37890625" style="1" customWidth="1"/>
    <col min="176" max="181" width="0.875" style="1" hidden="1" customWidth="1"/>
    <col min="182" max="182" width="4.125" style="1" customWidth="1"/>
    <col min="183" max="16384" width="0.875" style="1" customWidth="1"/>
  </cols>
  <sheetData>
    <row r="1" s="9" customFormat="1" ht="12">
      <c r="DE1" s="9" t="s">
        <v>9</v>
      </c>
    </row>
    <row r="2" spans="43:182" s="9" customFormat="1" ht="47.25" customHeight="1">
      <c r="AQ2" s="47" t="s">
        <v>104</v>
      </c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</row>
    <row r="3" spans="43:182" ht="3" customHeight="1"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</row>
    <row r="4" spans="43:182" s="10" customFormat="1" ht="11.25"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</row>
    <row r="6" s="2" customFormat="1" ht="15">
      <c r="FZ6" s="8"/>
    </row>
    <row r="8" spans="1:182" s="7" customFormat="1" ht="15.7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</row>
    <row r="9" spans="1:182" ht="15.75">
      <c r="A9" s="75" t="s">
        <v>75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</row>
    <row r="10" spans="1:182" s="2" customFormat="1" ht="15">
      <c r="A10" s="78" t="s">
        <v>111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</row>
    <row r="11" ht="6" customHeight="1"/>
    <row r="12" spans="1:182" s="6" customFormat="1" ht="14.25">
      <c r="A12" s="6" t="s">
        <v>7</v>
      </c>
      <c r="X12" s="77" t="s">
        <v>73</v>
      </c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</row>
    <row r="13" spans="24:182" s="6" customFormat="1" ht="6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</row>
    <row r="14" spans="1:160" s="6" customFormat="1" ht="14.25">
      <c r="A14" s="79" t="s">
        <v>91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</row>
    <row r="15" spans="1:160" s="6" customFormat="1" ht="14.25">
      <c r="A15" s="19" t="s">
        <v>110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</row>
    <row r="16" spans="1:182" s="2" customFormat="1" ht="15">
      <c r="A16" s="78" t="s">
        <v>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</row>
    <row r="17" ht="10.5" customHeight="1"/>
    <row r="18" spans="1:182" s="3" customFormat="1" ht="13.5" customHeight="1">
      <c r="A18" s="74" t="s">
        <v>0</v>
      </c>
      <c r="B18" s="74"/>
      <c r="C18" s="74"/>
      <c r="D18" s="74"/>
      <c r="E18" s="74"/>
      <c r="F18" s="74"/>
      <c r="G18" s="74" t="s">
        <v>2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 t="s">
        <v>86</v>
      </c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54" t="s">
        <v>107</v>
      </c>
      <c r="AP18" s="61" t="s">
        <v>108</v>
      </c>
      <c r="AQ18" s="62" t="s">
        <v>92</v>
      </c>
      <c r="AR18" s="74" t="s">
        <v>109</v>
      </c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</row>
    <row r="19" spans="1:182" s="3" customFormat="1" ht="13.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55"/>
      <c r="AP19" s="61"/>
      <c r="AQ19" s="63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</row>
    <row r="20" spans="1:182" s="3" customFormat="1" ht="35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56"/>
      <c r="AP20" s="61"/>
      <c r="AQ20" s="6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</row>
    <row r="21" spans="1:182" s="4" customFormat="1" ht="15.75">
      <c r="A21" s="80">
        <v>1</v>
      </c>
      <c r="B21" s="80"/>
      <c r="C21" s="80"/>
      <c r="D21" s="80"/>
      <c r="E21" s="80"/>
      <c r="F21" s="80"/>
      <c r="G21" s="80">
        <v>2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>
        <v>3</v>
      </c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32">
        <v>4</v>
      </c>
      <c r="AP21" s="30">
        <v>5</v>
      </c>
      <c r="AQ21" s="30">
        <v>6</v>
      </c>
      <c r="AR21" s="80">
        <v>7</v>
      </c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</row>
    <row r="22" spans="1:182" s="4" customFormat="1" ht="42" customHeight="1">
      <c r="A22" s="67">
        <v>1</v>
      </c>
      <c r="B22" s="68"/>
      <c r="C22" s="68"/>
      <c r="D22" s="68"/>
      <c r="E22" s="68"/>
      <c r="F22" s="69"/>
      <c r="G22" s="71" t="s">
        <v>87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58" t="s">
        <v>88</v>
      </c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60"/>
      <c r="AO22" s="34">
        <v>468660.9111</v>
      </c>
      <c r="AP22" s="35">
        <v>5197.0605</v>
      </c>
      <c r="AQ22" s="36">
        <f>AO22+AP22</f>
        <v>473857.97160000005</v>
      </c>
      <c r="AR22" s="49">
        <f>AQ22*12</f>
        <v>5686295.659200001</v>
      </c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1"/>
    </row>
    <row r="23" spans="1:182" s="5" customFormat="1" ht="34.5" customHeight="1">
      <c r="A23" s="72"/>
      <c r="B23" s="72"/>
      <c r="C23" s="72"/>
      <c r="D23" s="72"/>
      <c r="E23" s="72"/>
      <c r="F23" s="72"/>
      <c r="G23" s="67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</row>
    <row r="24" spans="1:182" s="5" customFormat="1" ht="24.75" customHeight="1">
      <c r="A24" s="73" t="s">
        <v>85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52">
        <f>AR22+BI23</f>
        <v>5686295.659200001</v>
      </c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</row>
    <row r="25" spans="1:182" s="5" customFormat="1" ht="34.5" customHeight="1">
      <c r="A25" s="72" t="s">
        <v>20</v>
      </c>
      <c r="B25" s="72"/>
      <c r="C25" s="72"/>
      <c r="D25" s="72"/>
      <c r="E25" s="72"/>
      <c r="F25" s="72"/>
      <c r="G25" s="67" t="s">
        <v>84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70" t="s">
        <v>74</v>
      </c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37">
        <v>106465.475</v>
      </c>
      <c r="AP25" s="37">
        <v>14552.9</v>
      </c>
      <c r="AQ25" s="49">
        <f>AO25+AP25</f>
        <v>121018.375</v>
      </c>
      <c r="AR25" s="51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57">
        <f>AQ25*12</f>
        <v>1452220.5</v>
      </c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</row>
    <row r="26" spans="1:182" s="5" customFormat="1" ht="34.5" customHeight="1">
      <c r="A26" s="72"/>
      <c r="B26" s="72"/>
      <c r="C26" s="72"/>
      <c r="D26" s="72"/>
      <c r="E26" s="72"/>
      <c r="F26" s="72"/>
      <c r="G26" s="6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9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</row>
    <row r="27" spans="1:182" s="5" customFormat="1" ht="21" customHeight="1">
      <c r="A27" s="72"/>
      <c r="B27" s="72"/>
      <c r="C27" s="72"/>
      <c r="D27" s="72"/>
      <c r="E27" s="72"/>
      <c r="F27" s="72"/>
      <c r="G27" s="74" t="s">
        <v>89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48">
        <f>BI25+BI26</f>
        <v>1452220.5</v>
      </c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</row>
    <row r="28" spans="1:182" ht="20.25" customHeight="1">
      <c r="A28" s="65" t="s">
        <v>90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6">
        <f>Y24+BI27</f>
        <v>7138516.159200001</v>
      </c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</row>
  </sheetData>
  <sheetProtection/>
  <mergeCells count="43">
    <mergeCell ref="A23:F23"/>
    <mergeCell ref="G23:AR23"/>
    <mergeCell ref="BI23:FZ23"/>
    <mergeCell ref="A26:F26"/>
    <mergeCell ref="G26:AR26"/>
    <mergeCell ref="BI26:FZ26"/>
    <mergeCell ref="AQ25:AR25"/>
    <mergeCell ref="G18:X20"/>
    <mergeCell ref="A18:F20"/>
    <mergeCell ref="A21:F21"/>
    <mergeCell ref="Y18:AN20"/>
    <mergeCell ref="AR18:FZ20"/>
    <mergeCell ref="AR21:FZ21"/>
    <mergeCell ref="G21:X21"/>
    <mergeCell ref="G27:X27"/>
    <mergeCell ref="A25:F25"/>
    <mergeCell ref="A8:FZ8"/>
    <mergeCell ref="A9:FZ9"/>
    <mergeCell ref="AS14:FD14"/>
    <mergeCell ref="X12:FZ12"/>
    <mergeCell ref="A10:FZ10"/>
    <mergeCell ref="A16:FZ16"/>
    <mergeCell ref="A14:AR14"/>
    <mergeCell ref="Y21:AN21"/>
    <mergeCell ref="A28:X28"/>
    <mergeCell ref="Y28:FZ28"/>
    <mergeCell ref="G25:X25"/>
    <mergeCell ref="Y25:AN25"/>
    <mergeCell ref="Y27:AN27"/>
    <mergeCell ref="G22:X22"/>
    <mergeCell ref="A27:F27"/>
    <mergeCell ref="A24:X24"/>
    <mergeCell ref="A22:F22"/>
    <mergeCell ref="AO27:AR27"/>
    <mergeCell ref="AQ2:FZ4"/>
    <mergeCell ref="BI27:FZ27"/>
    <mergeCell ref="AR22:FZ22"/>
    <mergeCell ref="Y24:FZ24"/>
    <mergeCell ref="AO18:AO20"/>
    <mergeCell ref="BI25:FZ25"/>
    <mergeCell ref="Y22:AN22"/>
    <mergeCell ref="AP18:AP20"/>
    <mergeCell ref="AQ18:AQ20"/>
  </mergeCells>
  <printOptions/>
  <pageMargins left="0.7" right="0.7" top="0.75" bottom="0.75" header="0.3" footer="0.3"/>
  <pageSetup fitToHeight="1" fitToWidth="1" horizontalDpi="600" verticalDpi="600" orientation="landscape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F170"/>
  <sheetViews>
    <sheetView tabSelected="1" zoomScaleSheetLayoutView="90" zoomScalePageLayoutView="70" workbookViewId="0" topLeftCell="A138">
      <selection activeCell="DR149" sqref="DR149:FP149"/>
    </sheetView>
  </sheetViews>
  <sheetFormatPr defaultColWidth="0.875" defaultRowHeight="12" customHeight="1"/>
  <cols>
    <col min="1" max="54" width="0.875" style="2" customWidth="1"/>
    <col min="55" max="55" width="2.625" style="2" customWidth="1"/>
    <col min="56" max="70" width="0.875" style="2" customWidth="1"/>
    <col min="71" max="71" width="2.25390625" style="2" customWidth="1"/>
    <col min="72" max="156" width="0.875" style="2" customWidth="1"/>
    <col min="157" max="157" width="3.25390625" style="2" customWidth="1"/>
    <col min="158" max="170" width="0.875" style="2" customWidth="1"/>
    <col min="171" max="171" width="2.125" style="2" customWidth="1"/>
    <col min="172" max="172" width="3.75390625" style="2" customWidth="1"/>
    <col min="173" max="16384" width="0.875" style="2" customWidth="1"/>
  </cols>
  <sheetData>
    <row r="1" ht="3" customHeight="1"/>
    <row r="3" spans="1:172" s="6" customFormat="1" ht="14.25" hidden="1">
      <c r="A3" s="78" t="s">
        <v>106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</row>
    <row r="4" ht="10.5" customHeight="1" hidden="1"/>
    <row r="5" spans="1:139" s="3" customFormat="1" ht="55.5" customHeight="1" hidden="1">
      <c r="A5" s="120" t="s">
        <v>0</v>
      </c>
      <c r="B5" s="121"/>
      <c r="C5" s="121"/>
      <c r="D5" s="121"/>
      <c r="E5" s="121"/>
      <c r="F5" s="122"/>
      <c r="G5" s="120" t="s">
        <v>12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2"/>
      <c r="AE5" s="120" t="s">
        <v>13</v>
      </c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2"/>
      <c r="AZ5" s="120" t="s">
        <v>14</v>
      </c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2"/>
      <c r="BR5" s="120" t="s">
        <v>15</v>
      </c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2"/>
      <c r="DR5" s="120" t="s">
        <v>11</v>
      </c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2"/>
    </row>
    <row r="6" spans="1:139" s="4" customFormat="1" ht="12.75" hidden="1">
      <c r="A6" s="105">
        <v>1</v>
      </c>
      <c r="B6" s="105"/>
      <c r="C6" s="105"/>
      <c r="D6" s="105"/>
      <c r="E6" s="105"/>
      <c r="F6" s="105"/>
      <c r="G6" s="105">
        <v>2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>
        <v>3</v>
      </c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>
        <v>4</v>
      </c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>
        <v>5</v>
      </c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>
        <v>6</v>
      </c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</row>
    <row r="7" spans="1:139" s="4" customFormat="1" ht="12.75" hidden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8"/>
      <c r="AE7" s="106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</row>
    <row r="8" spans="1:139" s="5" customFormat="1" ht="24" customHeight="1" hidden="1">
      <c r="A8" s="93" t="s">
        <v>16</v>
      </c>
      <c r="B8" s="93"/>
      <c r="C8" s="93"/>
      <c r="D8" s="93"/>
      <c r="E8" s="93"/>
      <c r="F8" s="93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6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>
        <f>BR8</f>
        <v>0</v>
      </c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</row>
    <row r="9" spans="1:139" s="5" customFormat="1" ht="24" customHeight="1" hidden="1">
      <c r="A9" s="93" t="s">
        <v>20</v>
      </c>
      <c r="B9" s="93"/>
      <c r="C9" s="93"/>
      <c r="D9" s="93"/>
      <c r="E9" s="93"/>
      <c r="F9" s="93"/>
      <c r="G9" s="114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6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>
        <f>BR9</f>
        <v>0</v>
      </c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</row>
    <row r="10" spans="1:139" s="5" customFormat="1" ht="15" customHeight="1" hidden="1">
      <c r="A10" s="93"/>
      <c r="B10" s="93"/>
      <c r="C10" s="93"/>
      <c r="D10" s="93"/>
      <c r="E10" s="93"/>
      <c r="F10" s="93"/>
      <c r="G10" s="95" t="s">
        <v>3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6"/>
      <c r="AE10" s="97" t="s">
        <v>4</v>
      </c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 t="s">
        <v>4</v>
      </c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 t="s">
        <v>4</v>
      </c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>
        <f>SUM(DR8:EI9)</f>
        <v>0</v>
      </c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</row>
    <row r="12" spans="1:172" s="6" customFormat="1" ht="41.25" customHeight="1">
      <c r="A12" s="164" t="s">
        <v>112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</row>
    <row r="13" spans="1:172" s="6" customFormat="1" ht="10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</row>
    <row r="14" spans="1:141" ht="26.25" customHeight="1">
      <c r="A14" s="20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33" t="s">
        <v>100</v>
      </c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</row>
    <row r="15" spans="1:141" ht="26.25" customHeight="1">
      <c r="A15" s="79" t="s">
        <v>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234" t="s">
        <v>113</v>
      </c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</row>
    <row r="16" ht="10.5" customHeight="1"/>
    <row r="17" spans="1:172" ht="55.5" customHeight="1">
      <c r="A17" s="120" t="s">
        <v>0</v>
      </c>
      <c r="B17" s="121"/>
      <c r="C17" s="121"/>
      <c r="D17" s="121"/>
      <c r="E17" s="121"/>
      <c r="F17" s="122"/>
      <c r="G17" s="120" t="s">
        <v>51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2"/>
      <c r="BW17" s="114" t="s">
        <v>80</v>
      </c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6"/>
      <c r="DE17" s="114" t="s">
        <v>81</v>
      </c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6"/>
      <c r="EM17" s="114" t="s">
        <v>79</v>
      </c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6"/>
      <c r="FB17" s="120" t="s">
        <v>82</v>
      </c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2"/>
    </row>
    <row r="18" spans="1:172" s="1" customFormat="1" ht="12.75">
      <c r="A18" s="105">
        <v>1</v>
      </c>
      <c r="B18" s="105"/>
      <c r="C18" s="105"/>
      <c r="D18" s="105"/>
      <c r="E18" s="105"/>
      <c r="F18" s="105"/>
      <c r="G18" s="105">
        <v>2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>
        <v>3</v>
      </c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8"/>
      <c r="DE18" s="106">
        <v>4</v>
      </c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8"/>
      <c r="EM18" s="106">
        <v>5</v>
      </c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8"/>
      <c r="FB18" s="105">
        <v>6</v>
      </c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</row>
    <row r="19" spans="1:172" ht="15" customHeight="1">
      <c r="A19" s="93" t="s">
        <v>16</v>
      </c>
      <c r="B19" s="93"/>
      <c r="C19" s="93"/>
      <c r="D19" s="93"/>
      <c r="E19" s="93"/>
      <c r="F19" s="93"/>
      <c r="G19" s="11"/>
      <c r="H19" s="130" t="s">
        <v>27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1"/>
      <c r="BW19" s="139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1"/>
      <c r="DE19" s="98" t="s">
        <v>4</v>
      </c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100"/>
      <c r="EM19" s="98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100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</row>
    <row r="20" spans="1:172" s="1" customFormat="1" ht="12.75">
      <c r="A20" s="170" t="s">
        <v>17</v>
      </c>
      <c r="B20" s="171"/>
      <c r="C20" s="171"/>
      <c r="D20" s="171"/>
      <c r="E20" s="171"/>
      <c r="F20" s="172"/>
      <c r="G20" s="13"/>
      <c r="H20" s="176" t="s">
        <v>1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7"/>
      <c r="BW20" s="178">
        <f>'стр.1'!Y24</f>
        <v>5686295.659200001</v>
      </c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80"/>
      <c r="DE20" s="124">
        <f>'стр.1'!BI27</f>
        <v>1452220.5</v>
      </c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6"/>
      <c r="EM20" s="124">
        <f>1320156.35+62640</f>
        <v>1382796.35</v>
      </c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6"/>
      <c r="FB20" s="124">
        <v>320309.62</v>
      </c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6"/>
    </row>
    <row r="21" spans="1:172" s="1" customFormat="1" ht="12.75">
      <c r="A21" s="173"/>
      <c r="B21" s="174"/>
      <c r="C21" s="174"/>
      <c r="D21" s="174"/>
      <c r="E21" s="174"/>
      <c r="F21" s="175"/>
      <c r="G21" s="12"/>
      <c r="H21" s="184" t="s">
        <v>28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5"/>
      <c r="BW21" s="181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3"/>
      <c r="DE21" s="127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9"/>
      <c r="EM21" s="127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9"/>
      <c r="FB21" s="127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9"/>
    </row>
    <row r="22" spans="1:172" s="1" customFormat="1" ht="13.5" customHeight="1">
      <c r="A22" s="93" t="s">
        <v>18</v>
      </c>
      <c r="B22" s="93"/>
      <c r="C22" s="93"/>
      <c r="D22" s="93"/>
      <c r="E22" s="93"/>
      <c r="F22" s="93"/>
      <c r="G22" s="11"/>
      <c r="H22" s="132" t="s">
        <v>29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3"/>
      <c r="BW22" s="147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9"/>
      <c r="DE22" s="89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2"/>
      <c r="EM22" s="89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2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</row>
    <row r="23" spans="1:172" s="1" customFormat="1" ht="36.75" customHeight="1">
      <c r="A23" s="93" t="s">
        <v>19</v>
      </c>
      <c r="B23" s="93"/>
      <c r="C23" s="93"/>
      <c r="D23" s="93"/>
      <c r="E23" s="93"/>
      <c r="F23" s="93"/>
      <c r="G23" s="11"/>
      <c r="H23" s="132" t="s">
        <v>30</v>
      </c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3"/>
      <c r="BW23" s="147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9"/>
      <c r="DE23" s="89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2"/>
      <c r="EM23" s="89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2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</row>
    <row r="24" spans="1:172" s="1" customFormat="1" ht="26.25" customHeight="1">
      <c r="A24" s="93" t="s">
        <v>20</v>
      </c>
      <c r="B24" s="93"/>
      <c r="C24" s="93"/>
      <c r="D24" s="93"/>
      <c r="E24" s="93"/>
      <c r="F24" s="93"/>
      <c r="G24" s="11"/>
      <c r="H24" s="130" t="s">
        <v>31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1"/>
      <c r="BW24" s="187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  <c r="DE24" s="89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2"/>
      <c r="EM24" s="89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2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</row>
    <row r="25" spans="1:172" s="1" customFormat="1" ht="12.75">
      <c r="A25" s="170" t="s">
        <v>21</v>
      </c>
      <c r="B25" s="171"/>
      <c r="C25" s="171"/>
      <c r="D25" s="171"/>
      <c r="E25" s="171"/>
      <c r="F25" s="172"/>
      <c r="G25" s="13"/>
      <c r="H25" s="176" t="s">
        <v>1</v>
      </c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7"/>
      <c r="BW25" s="178">
        <f>BW20</f>
        <v>5686295.659200001</v>
      </c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80"/>
      <c r="DE25" s="124">
        <f>DE20</f>
        <v>1452220.5</v>
      </c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6"/>
      <c r="EM25" s="124">
        <f>177429.59+825</f>
        <v>178254.59</v>
      </c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6"/>
      <c r="FB25" s="124">
        <v>47790.45</v>
      </c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6"/>
    </row>
    <row r="26" spans="1:172" s="1" customFormat="1" ht="25.5" customHeight="1">
      <c r="A26" s="173"/>
      <c r="B26" s="174"/>
      <c r="C26" s="174"/>
      <c r="D26" s="174"/>
      <c r="E26" s="174"/>
      <c r="F26" s="175"/>
      <c r="G26" s="12"/>
      <c r="H26" s="184" t="s">
        <v>32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5"/>
      <c r="BW26" s="181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3"/>
      <c r="DE26" s="127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9"/>
      <c r="EM26" s="127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9"/>
      <c r="FB26" s="127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9"/>
    </row>
    <row r="27" spans="1:172" s="1" customFormat="1" ht="26.25" customHeight="1">
      <c r="A27" s="93" t="s">
        <v>22</v>
      </c>
      <c r="B27" s="93"/>
      <c r="C27" s="93"/>
      <c r="D27" s="93"/>
      <c r="E27" s="93"/>
      <c r="F27" s="93"/>
      <c r="G27" s="11"/>
      <c r="H27" s="132" t="s">
        <v>33</v>
      </c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3"/>
      <c r="BW27" s="147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9"/>
      <c r="DE27" s="90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2"/>
      <c r="EM27" s="90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2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</row>
    <row r="28" spans="1:172" s="1" customFormat="1" ht="27" customHeight="1">
      <c r="A28" s="93" t="s">
        <v>23</v>
      </c>
      <c r="B28" s="93"/>
      <c r="C28" s="93"/>
      <c r="D28" s="93"/>
      <c r="E28" s="93"/>
      <c r="F28" s="93"/>
      <c r="G28" s="11"/>
      <c r="H28" s="132" t="s">
        <v>34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3"/>
      <c r="BW28" s="235">
        <f>BW20</f>
        <v>5686295.659200001</v>
      </c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7"/>
      <c r="DE28" s="90">
        <f>DE20</f>
        <v>1452220.5</v>
      </c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2"/>
      <c r="EM28" s="90">
        <f>12236.53+50</f>
        <v>12286.53</v>
      </c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2"/>
      <c r="FB28" s="146">
        <v>2911.91</v>
      </c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</row>
    <row r="29" spans="1:172" s="1" customFormat="1" ht="27" customHeight="1">
      <c r="A29" s="93" t="s">
        <v>24</v>
      </c>
      <c r="B29" s="93"/>
      <c r="C29" s="93"/>
      <c r="D29" s="93"/>
      <c r="E29" s="93"/>
      <c r="F29" s="93"/>
      <c r="G29" s="11"/>
      <c r="H29" s="132" t="s">
        <v>35</v>
      </c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3"/>
      <c r="BW29" s="147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9"/>
      <c r="DE29" s="90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2"/>
      <c r="EM29" s="90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2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</row>
    <row r="30" spans="1:172" s="1" customFormat="1" ht="27" customHeight="1">
      <c r="A30" s="93" t="s">
        <v>25</v>
      </c>
      <c r="B30" s="93"/>
      <c r="C30" s="93"/>
      <c r="D30" s="93"/>
      <c r="E30" s="93"/>
      <c r="F30" s="93"/>
      <c r="G30" s="11"/>
      <c r="H30" s="132" t="s">
        <v>35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3"/>
      <c r="BW30" s="147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9"/>
      <c r="DE30" s="90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2"/>
      <c r="EM30" s="90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2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</row>
    <row r="31" spans="1:172" s="1" customFormat="1" ht="26.25" customHeight="1">
      <c r="A31" s="93" t="s">
        <v>26</v>
      </c>
      <c r="B31" s="93"/>
      <c r="C31" s="93"/>
      <c r="D31" s="93"/>
      <c r="E31" s="93"/>
      <c r="F31" s="93"/>
      <c r="G31" s="11"/>
      <c r="H31" s="130" t="s">
        <v>36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1"/>
      <c r="BW31" s="143">
        <f>BW20</f>
        <v>5686295.659200001</v>
      </c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5"/>
      <c r="DE31" s="167">
        <f>DE20</f>
        <v>1452220.5</v>
      </c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9"/>
      <c r="EM31" s="167">
        <f>312031.36+22836.89</f>
        <v>334868.25</v>
      </c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9"/>
      <c r="FB31" s="104">
        <v>74253.6</v>
      </c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</row>
    <row r="32" spans="1:172" s="1" customFormat="1" ht="26.25" customHeight="1" hidden="1">
      <c r="A32" s="93"/>
      <c r="B32" s="93"/>
      <c r="C32" s="93"/>
      <c r="D32" s="93"/>
      <c r="E32" s="93"/>
      <c r="F32" s="93"/>
      <c r="G32" s="11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1"/>
      <c r="BW32" s="143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5"/>
      <c r="DE32" s="167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9"/>
      <c r="EM32" s="167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9"/>
      <c r="FB32" s="104">
        <f>DE32*0.051</f>
        <v>0</v>
      </c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</row>
    <row r="33" spans="1:172" s="1" customFormat="1" ht="26.25" customHeight="1" hidden="1">
      <c r="A33" s="93"/>
      <c r="B33" s="93"/>
      <c r="C33" s="93"/>
      <c r="D33" s="93"/>
      <c r="E33" s="93"/>
      <c r="F33" s="93"/>
      <c r="G33" s="11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1"/>
      <c r="BW33" s="143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5"/>
      <c r="DE33" s="167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9"/>
      <c r="EM33" s="167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9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</row>
    <row r="34" spans="1:172" s="1" customFormat="1" ht="13.5" customHeight="1">
      <c r="A34" s="93"/>
      <c r="B34" s="93"/>
      <c r="C34" s="93"/>
      <c r="D34" s="93"/>
      <c r="E34" s="93"/>
      <c r="F34" s="93"/>
      <c r="G34" s="94" t="s">
        <v>3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6"/>
      <c r="BW34" s="94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6"/>
      <c r="DE34" s="98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100"/>
      <c r="EM34" s="140">
        <f>EM20+EM25+EM28+EM31+EM32</f>
        <v>1908205.7200000002</v>
      </c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2"/>
      <c r="FB34" s="140">
        <f>FB20+FB25+FB28+FB31+FB33</f>
        <v>445265.57999999996</v>
      </c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2"/>
    </row>
    <row r="35" ht="3" customHeight="1"/>
    <row r="36" spans="1:172" s="9" customFormat="1" ht="48" customHeight="1">
      <c r="A36" s="165" t="s">
        <v>52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</row>
    <row r="38" spans="1:172" s="6" customFormat="1" ht="14.25">
      <c r="A38" s="78" t="s">
        <v>114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</row>
    <row r="39" ht="6" customHeight="1"/>
    <row r="40" spans="1:172" s="6" customFormat="1" ht="14.25">
      <c r="A40" s="20" t="s">
        <v>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153" t="s">
        <v>133</v>
      </c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</row>
    <row r="41" spans="1:172" s="6" customFormat="1" ht="6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</row>
    <row r="42" spans="1:172" s="6" customFormat="1" ht="14.25">
      <c r="A42" s="79" t="s">
        <v>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161" t="s">
        <v>113</v>
      </c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</row>
    <row r="43" spans="1:172" s="6" customFormat="1" ht="14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</row>
    <row r="44" ht="10.5" customHeight="1"/>
    <row r="45" spans="1:172" s="3" customFormat="1" ht="48" customHeight="1">
      <c r="A45" s="120" t="s">
        <v>0</v>
      </c>
      <c r="B45" s="121"/>
      <c r="C45" s="121"/>
      <c r="D45" s="121"/>
      <c r="E45" s="121"/>
      <c r="F45" s="121"/>
      <c r="G45" s="122"/>
      <c r="H45" s="120" t="s">
        <v>37</v>
      </c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14" t="s">
        <v>58</v>
      </c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6"/>
      <c r="BT45" s="114" t="s">
        <v>59</v>
      </c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6"/>
      <c r="DR45" s="114" t="s">
        <v>116</v>
      </c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6"/>
      <c r="EJ45" s="120" t="s">
        <v>117</v>
      </c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2"/>
    </row>
    <row r="46" spans="1:172" s="4" customFormat="1" ht="12.75">
      <c r="A46" s="105">
        <v>1</v>
      </c>
      <c r="B46" s="105"/>
      <c r="C46" s="105"/>
      <c r="D46" s="105"/>
      <c r="E46" s="105"/>
      <c r="F46" s="105"/>
      <c r="G46" s="105"/>
      <c r="H46" s="105">
        <v>2</v>
      </c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6">
        <v>3</v>
      </c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8"/>
      <c r="BT46" s="106">
        <v>4</v>
      </c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8"/>
      <c r="DR46" s="106">
        <v>5</v>
      </c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8"/>
      <c r="EJ46" s="105">
        <v>6</v>
      </c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</row>
    <row r="47" spans="1:172" s="5" customFormat="1" ht="27" customHeight="1">
      <c r="A47" s="93" t="s">
        <v>16</v>
      </c>
      <c r="B47" s="93"/>
      <c r="C47" s="93"/>
      <c r="D47" s="93"/>
      <c r="E47" s="93"/>
      <c r="F47" s="93"/>
      <c r="G47" s="93"/>
      <c r="H47" s="102" t="s">
        <v>115</v>
      </c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98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100"/>
      <c r="BT47" s="98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100"/>
      <c r="DR47" s="155">
        <v>25962.15</v>
      </c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7"/>
      <c r="EJ47" s="104">
        <v>5237.34</v>
      </c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</row>
    <row r="48" spans="1:172" s="5" customFormat="1" ht="15" customHeight="1">
      <c r="A48" s="93"/>
      <c r="B48" s="93"/>
      <c r="C48" s="93"/>
      <c r="D48" s="93"/>
      <c r="E48" s="93"/>
      <c r="F48" s="93"/>
      <c r="G48" s="93"/>
      <c r="H48" s="95" t="s">
        <v>3</v>
      </c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6"/>
      <c r="BD48" s="98" t="s">
        <v>4</v>
      </c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100"/>
      <c r="BT48" s="98" t="s">
        <v>4</v>
      </c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100"/>
      <c r="DR48" s="136">
        <f>DR47</f>
        <v>25962.15</v>
      </c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8"/>
      <c r="EJ48" s="134">
        <f>SUM(EJ47:EJ47)</f>
        <v>5237.34</v>
      </c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</row>
    <row r="49" s="1" customFormat="1" ht="12" customHeight="1"/>
    <row r="50" spans="1:172" s="6" customFormat="1" ht="14.25">
      <c r="A50" s="78" t="s">
        <v>38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</row>
    <row r="51" spans="1:172" s="6" customFormat="1" ht="14.25">
      <c r="A51" s="78" t="s">
        <v>62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</row>
    <row r="52" ht="6" customHeight="1"/>
    <row r="53" spans="1:172" s="6" customFormat="1" ht="14.25">
      <c r="A53" s="20" t="s">
        <v>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153" t="s">
        <v>60</v>
      </c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</row>
    <row r="54" spans="1:172" s="6" customFormat="1" ht="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</row>
    <row r="55" spans="1:172" s="6" customFormat="1" ht="14.25">
      <c r="A55" s="79" t="s">
        <v>6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161" t="s">
        <v>54</v>
      </c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</row>
    <row r="56" spans="1:172" s="6" customFormat="1" ht="14.25">
      <c r="A56" s="19" t="s">
        <v>56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</row>
    <row r="57" spans="1:172" s="3" customFormat="1" ht="55.5" customHeight="1">
      <c r="A57" s="120" t="s">
        <v>0</v>
      </c>
      <c r="B57" s="121"/>
      <c r="C57" s="121"/>
      <c r="D57" s="121"/>
      <c r="E57" s="121"/>
      <c r="F57" s="121"/>
      <c r="G57" s="122"/>
      <c r="H57" s="120" t="s">
        <v>10</v>
      </c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14" t="s">
        <v>39</v>
      </c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14" t="s">
        <v>40</v>
      </c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6"/>
      <c r="DM57" s="120" t="s">
        <v>72</v>
      </c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2"/>
    </row>
    <row r="58" spans="1:172" s="4" customFormat="1" ht="12.75">
      <c r="A58" s="105">
        <v>1</v>
      </c>
      <c r="B58" s="105"/>
      <c r="C58" s="105"/>
      <c r="D58" s="105"/>
      <c r="E58" s="105"/>
      <c r="F58" s="105"/>
      <c r="G58" s="105"/>
      <c r="H58" s="105">
        <v>2</v>
      </c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6">
        <v>3</v>
      </c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8"/>
      <c r="BT58" s="106">
        <v>4</v>
      </c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8"/>
      <c r="DM58" s="105">
        <v>5</v>
      </c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</row>
    <row r="59" spans="1:172" s="5" customFormat="1" ht="15" customHeight="1">
      <c r="A59" s="93" t="s">
        <v>16</v>
      </c>
      <c r="B59" s="93"/>
      <c r="C59" s="93"/>
      <c r="D59" s="93"/>
      <c r="E59" s="93"/>
      <c r="F59" s="93"/>
      <c r="G59" s="93"/>
      <c r="H59" s="213" t="s">
        <v>93</v>
      </c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90">
        <v>476136</v>
      </c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2"/>
      <c r="BT59" s="89">
        <v>2.2</v>
      </c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2"/>
      <c r="DM59" s="146">
        <v>6984</v>
      </c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</row>
    <row r="60" spans="1:172" s="5" customFormat="1" ht="15" customHeight="1">
      <c r="A60" s="93"/>
      <c r="B60" s="93"/>
      <c r="C60" s="93"/>
      <c r="D60" s="93"/>
      <c r="E60" s="93"/>
      <c r="F60" s="93"/>
      <c r="G60" s="93"/>
      <c r="H60" s="95" t="s">
        <v>3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6"/>
      <c r="BD60" s="98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100"/>
      <c r="BT60" s="98" t="s">
        <v>4</v>
      </c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100"/>
      <c r="DM60" s="134">
        <f>SUM(DM59:DM59)</f>
        <v>6984</v>
      </c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</row>
    <row r="62" spans="1:172" s="6" customFormat="1" ht="14.25" hidden="1">
      <c r="A62" s="78" t="s">
        <v>63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</row>
    <row r="63" ht="6" customHeight="1" hidden="1"/>
    <row r="64" spans="1:172" s="6" customFormat="1" ht="14.25" hidden="1">
      <c r="A64" s="20" t="s">
        <v>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153" t="s">
        <v>61</v>
      </c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53"/>
      <c r="FB64" s="153"/>
      <c r="FC64" s="153"/>
      <c r="FD64" s="153"/>
      <c r="FE64" s="153"/>
      <c r="FF64" s="153"/>
      <c r="FG64" s="153"/>
      <c r="FH64" s="153"/>
      <c r="FI64" s="153"/>
      <c r="FJ64" s="153"/>
      <c r="FK64" s="153"/>
      <c r="FL64" s="153"/>
      <c r="FM64" s="153"/>
      <c r="FN64" s="153"/>
      <c r="FO64" s="153"/>
      <c r="FP64" s="153"/>
    </row>
    <row r="65" spans="1:172" s="6" customFormat="1" ht="6" customHeight="1" hidden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</row>
    <row r="66" spans="1:172" s="6" customFormat="1" ht="14.25" hidden="1">
      <c r="A66" s="79" t="s">
        <v>6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161" t="s">
        <v>54</v>
      </c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</row>
    <row r="67" spans="1:172" s="6" customFormat="1" ht="14.25" hidden="1">
      <c r="A67" s="19" t="s">
        <v>56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</row>
    <row r="68" spans="1:112" s="3" customFormat="1" ht="55.5" customHeight="1" hidden="1">
      <c r="A68" s="120" t="s">
        <v>0</v>
      </c>
      <c r="B68" s="121"/>
      <c r="C68" s="121"/>
      <c r="D68" s="121"/>
      <c r="E68" s="121"/>
      <c r="F68" s="121"/>
      <c r="G68" s="122"/>
      <c r="H68" s="120" t="s">
        <v>10</v>
      </c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2"/>
      <c r="BD68" s="120" t="s">
        <v>71</v>
      </c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2"/>
    </row>
    <row r="69" spans="1:112" s="4" customFormat="1" ht="12.75" hidden="1">
      <c r="A69" s="105">
        <v>1</v>
      </c>
      <c r="B69" s="105"/>
      <c r="C69" s="105"/>
      <c r="D69" s="105"/>
      <c r="E69" s="105"/>
      <c r="F69" s="105"/>
      <c r="G69" s="105"/>
      <c r="H69" s="105">
        <v>2</v>
      </c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>
        <v>3</v>
      </c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</row>
    <row r="70" spans="1:112" s="5" customFormat="1" ht="15" customHeight="1" hidden="1">
      <c r="A70" s="93" t="s">
        <v>16</v>
      </c>
      <c r="B70" s="93"/>
      <c r="C70" s="93"/>
      <c r="D70" s="93"/>
      <c r="E70" s="93"/>
      <c r="F70" s="93"/>
      <c r="G70" s="9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</row>
    <row r="71" spans="1:112" s="5" customFormat="1" ht="15" customHeight="1" hidden="1">
      <c r="A71" s="93"/>
      <c r="B71" s="93"/>
      <c r="C71" s="93"/>
      <c r="D71" s="93"/>
      <c r="E71" s="93"/>
      <c r="F71" s="93"/>
      <c r="G71" s="93"/>
      <c r="H71" s="95" t="s">
        <v>3</v>
      </c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6"/>
      <c r="BD71" s="232">
        <f>SUM(BD70:BD70)</f>
        <v>0</v>
      </c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</row>
    <row r="72" spans="1:112" s="5" customFormat="1" ht="15" customHeight="1">
      <c r="A72" s="22"/>
      <c r="B72" s="22"/>
      <c r="C72" s="22"/>
      <c r="D72" s="22"/>
      <c r="E72" s="22"/>
      <c r="F72" s="22"/>
      <c r="G72" s="22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4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</row>
    <row r="73" spans="1:172" s="6" customFormat="1" ht="14.25">
      <c r="A73" s="78" t="s">
        <v>63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</row>
    <row r="74" ht="6" customHeight="1"/>
    <row r="75" spans="1:172" s="6" customFormat="1" ht="14.25">
      <c r="A75" s="20" t="s">
        <v>7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153" t="s">
        <v>64</v>
      </c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3"/>
      <c r="EX75" s="153"/>
      <c r="EY75" s="153"/>
      <c r="EZ75" s="153"/>
      <c r="FA75" s="153"/>
      <c r="FB75" s="153"/>
      <c r="FC75" s="153"/>
      <c r="FD75" s="153"/>
      <c r="FE75" s="153"/>
      <c r="FF75" s="153"/>
      <c r="FG75" s="153"/>
      <c r="FH75" s="153"/>
      <c r="FI75" s="153"/>
      <c r="FJ75" s="153"/>
      <c r="FK75" s="153"/>
      <c r="FL75" s="153"/>
      <c r="FM75" s="153"/>
      <c r="FN75" s="153"/>
      <c r="FO75" s="153"/>
      <c r="FP75" s="153"/>
    </row>
    <row r="76" spans="1:172" s="6" customFormat="1" ht="6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</row>
    <row r="77" spans="1:172" s="6" customFormat="1" ht="14.25">
      <c r="A77" s="79" t="s">
        <v>6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161" t="s">
        <v>54</v>
      </c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</row>
    <row r="78" spans="1:172" s="6" customFormat="1" ht="14.25">
      <c r="A78" s="19" t="s">
        <v>142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</row>
    <row r="79" spans="1:172" s="3" customFormat="1" ht="55.5" customHeight="1">
      <c r="A79" s="120" t="s">
        <v>0</v>
      </c>
      <c r="B79" s="121"/>
      <c r="C79" s="121"/>
      <c r="D79" s="121"/>
      <c r="E79" s="121"/>
      <c r="F79" s="121"/>
      <c r="G79" s="122"/>
      <c r="H79" s="120" t="s">
        <v>10</v>
      </c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2"/>
      <c r="BD79" s="114" t="s">
        <v>65</v>
      </c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6"/>
      <c r="BT79" s="114" t="s">
        <v>70</v>
      </c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6"/>
    </row>
    <row r="80" spans="1:172" s="4" customFormat="1" ht="12.75">
      <c r="A80" s="105">
        <v>1</v>
      </c>
      <c r="B80" s="105"/>
      <c r="C80" s="105"/>
      <c r="D80" s="105"/>
      <c r="E80" s="105"/>
      <c r="F80" s="105"/>
      <c r="G80" s="105"/>
      <c r="H80" s="105">
        <v>2</v>
      </c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6">
        <v>3</v>
      </c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8"/>
      <c r="BT80" s="106">
        <v>4</v>
      </c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8"/>
    </row>
    <row r="81" spans="1:172" s="5" customFormat="1" ht="23.25" customHeight="1">
      <c r="A81" s="93" t="s">
        <v>16</v>
      </c>
      <c r="B81" s="93"/>
      <c r="C81" s="93"/>
      <c r="D81" s="93"/>
      <c r="E81" s="93"/>
      <c r="F81" s="93"/>
      <c r="G81" s="93"/>
      <c r="H81" s="102" t="s">
        <v>118</v>
      </c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90">
        <v>1</v>
      </c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2"/>
      <c r="BT81" s="150">
        <v>343.34</v>
      </c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2"/>
    </row>
    <row r="82" spans="1:172" s="5" customFormat="1" ht="26.25" customHeight="1">
      <c r="A82" s="109" t="s">
        <v>20</v>
      </c>
      <c r="B82" s="110"/>
      <c r="C82" s="110"/>
      <c r="D82" s="110"/>
      <c r="E82" s="110"/>
      <c r="F82" s="110"/>
      <c r="G82" s="111"/>
      <c r="H82" s="139" t="s">
        <v>119</v>
      </c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1"/>
      <c r="BD82" s="90">
        <v>1</v>
      </c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2"/>
      <c r="BT82" s="150">
        <v>59118.8</v>
      </c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2"/>
    </row>
    <row r="83" spans="1:172" s="5" customFormat="1" ht="15" customHeight="1">
      <c r="A83" s="93"/>
      <c r="B83" s="93"/>
      <c r="C83" s="93"/>
      <c r="D83" s="93"/>
      <c r="E83" s="93"/>
      <c r="F83" s="93"/>
      <c r="G83" s="93"/>
      <c r="H83" s="95" t="s">
        <v>3</v>
      </c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6"/>
      <c r="BD83" s="98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100"/>
      <c r="BT83" s="117">
        <f>BT81+BT82</f>
        <v>59462.14</v>
      </c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8"/>
      <c r="FK83" s="118"/>
      <c r="FL83" s="118"/>
      <c r="FM83" s="118"/>
      <c r="FN83" s="118"/>
      <c r="FO83" s="118"/>
      <c r="FP83" s="119"/>
    </row>
    <row r="85" spans="1:172" s="6" customFormat="1" ht="14.25">
      <c r="A85" s="78" t="s">
        <v>94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</row>
    <row r="86" ht="6" customHeight="1"/>
    <row r="87" spans="1:172" s="6" customFormat="1" ht="14.25">
      <c r="A87" s="16" t="s">
        <v>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26" t="s">
        <v>53</v>
      </c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</row>
    <row r="88" spans="1:172" s="6" customFormat="1" ht="11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</row>
    <row r="89" spans="1:172" s="6" customFormat="1" ht="12.75" customHeight="1">
      <c r="A89" s="112" t="s">
        <v>6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3" t="s">
        <v>54</v>
      </c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</row>
    <row r="90" ht="10.5" customHeight="1">
      <c r="A90" s="16" t="s">
        <v>56</v>
      </c>
    </row>
    <row r="91" ht="10.5" customHeight="1">
      <c r="A91" s="16"/>
    </row>
    <row r="92" spans="1:172" s="6" customFormat="1" ht="14.25">
      <c r="A92" s="78" t="s">
        <v>95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</row>
    <row r="93" ht="10.5" customHeight="1"/>
    <row r="94" spans="1:188" s="3" customFormat="1" ht="66.75" customHeight="1">
      <c r="A94" s="114" t="s">
        <v>0</v>
      </c>
      <c r="B94" s="115"/>
      <c r="C94" s="115"/>
      <c r="D94" s="115"/>
      <c r="E94" s="115"/>
      <c r="F94" s="115"/>
      <c r="G94" s="116"/>
      <c r="H94" s="114" t="s">
        <v>10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6"/>
      <c r="AP94" s="114" t="s">
        <v>42</v>
      </c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6"/>
      <c r="BF94" s="114" t="s">
        <v>43</v>
      </c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6"/>
      <c r="BV94" s="114" t="s">
        <v>44</v>
      </c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6"/>
      <c r="EL94" s="114" t="s">
        <v>68</v>
      </c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6"/>
      <c r="FQ94" s="114" t="s">
        <v>69</v>
      </c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6"/>
    </row>
    <row r="95" spans="1:188" s="4" customFormat="1" ht="12.75">
      <c r="A95" s="105">
        <v>1</v>
      </c>
      <c r="B95" s="105"/>
      <c r="C95" s="105"/>
      <c r="D95" s="105"/>
      <c r="E95" s="105"/>
      <c r="F95" s="105"/>
      <c r="G95" s="105"/>
      <c r="H95" s="105">
        <v>2</v>
      </c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>
        <v>3</v>
      </c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6">
        <v>4</v>
      </c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8"/>
      <c r="BV95" s="105">
        <v>5</v>
      </c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14">
        <v>6</v>
      </c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6"/>
      <c r="FQ95" s="105">
        <v>7</v>
      </c>
      <c r="FR95" s="105"/>
      <c r="FS95" s="105"/>
      <c r="FT95" s="105"/>
      <c r="FU95" s="105"/>
      <c r="FV95" s="105"/>
      <c r="FW95" s="105"/>
      <c r="FX95" s="105"/>
      <c r="FY95" s="105"/>
      <c r="FZ95" s="105"/>
      <c r="GA95" s="105"/>
      <c r="GB95" s="105"/>
      <c r="GC95" s="105"/>
      <c r="GD95" s="105"/>
      <c r="GE95" s="105"/>
      <c r="GF95" s="105"/>
    </row>
    <row r="96" spans="1:188" s="5" customFormat="1" ht="15" customHeight="1">
      <c r="A96" s="93" t="s">
        <v>16</v>
      </c>
      <c r="B96" s="93"/>
      <c r="C96" s="93"/>
      <c r="D96" s="93"/>
      <c r="E96" s="93"/>
      <c r="F96" s="93"/>
      <c r="G96" s="93"/>
      <c r="H96" s="102" t="s">
        <v>76</v>
      </c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93">
        <v>1</v>
      </c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4">
        <v>12</v>
      </c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6"/>
      <c r="BV96" s="193">
        <v>607.7</v>
      </c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  <c r="EG96" s="193"/>
      <c r="EH96" s="193"/>
      <c r="EI96" s="193"/>
      <c r="EJ96" s="193"/>
      <c r="EK96" s="193"/>
      <c r="EL96" s="158"/>
      <c r="EM96" s="159"/>
      <c r="EN96" s="159"/>
      <c r="EO96" s="159"/>
      <c r="EP96" s="159"/>
      <c r="EQ96" s="159"/>
      <c r="ER96" s="159"/>
      <c r="ES96" s="159"/>
      <c r="ET96" s="159"/>
      <c r="EU96" s="159"/>
      <c r="EV96" s="159"/>
      <c r="EW96" s="159"/>
      <c r="EX96" s="159"/>
      <c r="EY96" s="159"/>
      <c r="EZ96" s="159"/>
      <c r="FA96" s="159"/>
      <c r="FB96" s="159"/>
      <c r="FC96" s="159"/>
      <c r="FD96" s="159"/>
      <c r="FE96" s="159"/>
      <c r="FF96" s="159"/>
      <c r="FG96" s="159"/>
      <c r="FH96" s="159"/>
      <c r="FI96" s="159"/>
      <c r="FJ96" s="159"/>
      <c r="FK96" s="159"/>
      <c r="FL96" s="159"/>
      <c r="FM96" s="159"/>
      <c r="FN96" s="159"/>
      <c r="FO96" s="159"/>
      <c r="FP96" s="160"/>
      <c r="FQ96" s="190">
        <v>5932.31</v>
      </c>
      <c r="FR96" s="191"/>
      <c r="FS96" s="191"/>
      <c r="FT96" s="191"/>
      <c r="FU96" s="191"/>
      <c r="FV96" s="191"/>
      <c r="FW96" s="191"/>
      <c r="FX96" s="191"/>
      <c r="FY96" s="191"/>
      <c r="FZ96" s="191"/>
      <c r="GA96" s="191"/>
      <c r="GB96" s="191"/>
      <c r="GC96" s="191"/>
      <c r="GD96" s="191"/>
      <c r="GE96" s="191"/>
      <c r="GF96" s="192"/>
    </row>
    <row r="97" spans="1:188" s="5" customFormat="1" ht="15" customHeight="1">
      <c r="A97" s="93"/>
      <c r="B97" s="93"/>
      <c r="C97" s="93"/>
      <c r="D97" s="93"/>
      <c r="E97" s="93"/>
      <c r="F97" s="93"/>
      <c r="G97" s="93"/>
      <c r="H97" s="200" t="s">
        <v>41</v>
      </c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2"/>
      <c r="AP97" s="97" t="s">
        <v>4</v>
      </c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8" t="s">
        <v>4</v>
      </c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100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114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6"/>
      <c r="FQ97" s="197">
        <f>SUM(FQ96:FQ96)</f>
        <v>5932.31</v>
      </c>
      <c r="FR97" s="198"/>
      <c r="FS97" s="198"/>
      <c r="FT97" s="198"/>
      <c r="FU97" s="198"/>
      <c r="FV97" s="198"/>
      <c r="FW97" s="198"/>
      <c r="FX97" s="198"/>
      <c r="FY97" s="198"/>
      <c r="FZ97" s="198"/>
      <c r="GA97" s="198"/>
      <c r="GB97" s="198"/>
      <c r="GC97" s="198"/>
      <c r="GD97" s="198"/>
      <c r="GE97" s="198"/>
      <c r="GF97" s="199"/>
    </row>
    <row r="98" spans="1:172" s="5" customFormat="1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</row>
    <row r="99" spans="1:172" ht="12" customHeight="1">
      <c r="A99" s="78" t="s">
        <v>96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</row>
    <row r="100" spans="1:172" s="6" customFormat="1" ht="15">
      <c r="A100" s="16" t="s">
        <v>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26" t="s">
        <v>53</v>
      </c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</row>
    <row r="101" spans="1:172" s="6" customFormat="1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</row>
    <row r="102" spans="1:172" s="6" customFormat="1" ht="15">
      <c r="A102" s="112" t="s">
        <v>6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3" t="s">
        <v>54</v>
      </c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</row>
    <row r="103" spans="1:172" s="6" customFormat="1" ht="15">
      <c r="A103" s="16" t="s">
        <v>56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</row>
    <row r="104" spans="1:172" s="6" customFormat="1" ht="6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</row>
    <row r="105" spans="1:172" ht="48.75" customHeight="1">
      <c r="A105" s="114" t="s">
        <v>0</v>
      </c>
      <c r="B105" s="115"/>
      <c r="C105" s="115"/>
      <c r="D105" s="115"/>
      <c r="E105" s="115"/>
      <c r="F105" s="115"/>
      <c r="G105" s="116"/>
      <c r="H105" s="114" t="s">
        <v>37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6"/>
      <c r="AP105" s="114" t="s">
        <v>45</v>
      </c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6"/>
      <c r="BF105" s="114" t="s">
        <v>46</v>
      </c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6"/>
      <c r="BV105" s="114" t="s">
        <v>47</v>
      </c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6"/>
      <c r="EL105" s="114" t="s">
        <v>120</v>
      </c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6"/>
    </row>
    <row r="106" spans="1:172" s="3" customFormat="1" ht="12.75">
      <c r="A106" s="105">
        <v>1</v>
      </c>
      <c r="B106" s="105"/>
      <c r="C106" s="105"/>
      <c r="D106" s="105"/>
      <c r="E106" s="105"/>
      <c r="F106" s="105"/>
      <c r="G106" s="105"/>
      <c r="H106" s="105">
        <v>2</v>
      </c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>
        <v>3</v>
      </c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6">
        <v>4</v>
      </c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8"/>
      <c r="BV106" s="105">
        <v>5</v>
      </c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>
        <v>6</v>
      </c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5"/>
      <c r="FL106" s="105"/>
      <c r="FM106" s="105"/>
      <c r="FN106" s="105"/>
      <c r="FO106" s="105"/>
      <c r="FP106" s="105"/>
    </row>
    <row r="107" spans="1:172" s="4" customFormat="1" ht="12.75" customHeight="1">
      <c r="A107" s="93" t="s">
        <v>16</v>
      </c>
      <c r="B107" s="93"/>
      <c r="C107" s="93"/>
      <c r="D107" s="93"/>
      <c r="E107" s="93"/>
      <c r="F107" s="93"/>
      <c r="G107" s="93"/>
      <c r="H107" s="102" t="s">
        <v>83</v>
      </c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3">
        <f>EL107/BF107/1000</f>
        <v>2.2818334352701326</v>
      </c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98">
        <v>49.05</v>
      </c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100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104">
        <v>111923.93</v>
      </c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</row>
    <row r="108" spans="1:172" s="5" customFormat="1" ht="15" customHeight="1">
      <c r="A108" s="93"/>
      <c r="B108" s="93"/>
      <c r="C108" s="93"/>
      <c r="D108" s="93"/>
      <c r="E108" s="93"/>
      <c r="F108" s="93"/>
      <c r="G108" s="93"/>
      <c r="H108" s="94" t="s">
        <v>3</v>
      </c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6"/>
      <c r="AP108" s="97" t="s">
        <v>4</v>
      </c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8" t="s">
        <v>4</v>
      </c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100"/>
      <c r="BV108" s="97" t="s">
        <v>4</v>
      </c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101">
        <f>EL107</f>
        <v>111923.93</v>
      </c>
      <c r="EM108" s="101"/>
      <c r="EN108" s="101"/>
      <c r="EO108" s="101"/>
      <c r="EP108" s="101"/>
      <c r="EQ108" s="101"/>
      <c r="ER108" s="101"/>
      <c r="ES108" s="101"/>
      <c r="ET108" s="101"/>
      <c r="EU108" s="101"/>
      <c r="EV108" s="101"/>
      <c r="EW108" s="101"/>
      <c r="EX108" s="101"/>
      <c r="EY108" s="101"/>
      <c r="EZ108" s="101"/>
      <c r="FA108" s="101"/>
      <c r="FB108" s="101"/>
      <c r="FC108" s="101"/>
      <c r="FD108" s="101"/>
      <c r="FE108" s="101"/>
      <c r="FF108" s="101"/>
      <c r="FG108" s="101"/>
      <c r="FH108" s="101"/>
      <c r="FI108" s="101"/>
      <c r="FJ108" s="101"/>
      <c r="FK108" s="101"/>
      <c r="FL108" s="101"/>
      <c r="FM108" s="101"/>
      <c r="FN108" s="101"/>
      <c r="FO108" s="101"/>
      <c r="FP108" s="101"/>
    </row>
    <row r="109" spans="1:172" s="5" customFormat="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</row>
    <row r="110" spans="1:172" ht="1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</row>
    <row r="111" spans="1:172" ht="12" customHeight="1">
      <c r="A111" s="214" t="s">
        <v>97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214"/>
      <c r="DR111" s="214"/>
      <c r="DS111" s="214"/>
      <c r="DT111" s="214"/>
      <c r="DU111" s="214"/>
      <c r="DV111" s="214"/>
      <c r="DW111" s="214"/>
      <c r="DX111" s="214"/>
      <c r="DY111" s="214"/>
      <c r="DZ111" s="214"/>
      <c r="EA111" s="214"/>
      <c r="EB111" s="214"/>
      <c r="EC111" s="214"/>
      <c r="ED111" s="214"/>
      <c r="EE111" s="214"/>
      <c r="EF111" s="214"/>
      <c r="EG111" s="214"/>
      <c r="EH111" s="214"/>
      <c r="EI111" s="214"/>
      <c r="EJ111" s="214"/>
      <c r="EK111" s="214"/>
      <c r="EL111" s="214"/>
      <c r="EM111" s="214"/>
      <c r="EN111" s="214"/>
      <c r="EO111" s="214"/>
      <c r="EP111" s="214"/>
      <c r="EQ111" s="214"/>
      <c r="ER111" s="214"/>
      <c r="ES111" s="214"/>
      <c r="ET111" s="214"/>
      <c r="EU111" s="214"/>
      <c r="EV111" s="214"/>
      <c r="EW111" s="214"/>
      <c r="EX111" s="214"/>
      <c r="EY111" s="214"/>
      <c r="EZ111" s="214"/>
      <c r="FA111" s="214"/>
      <c r="FB111" s="214"/>
      <c r="FC111" s="214"/>
      <c r="FD111" s="214"/>
      <c r="FE111" s="214"/>
      <c r="FF111" s="214"/>
      <c r="FG111" s="214"/>
      <c r="FH111" s="214"/>
      <c r="FI111" s="214"/>
      <c r="FJ111" s="214"/>
      <c r="FK111" s="214"/>
      <c r="FL111" s="214"/>
      <c r="FM111" s="214"/>
      <c r="FN111" s="214"/>
      <c r="FO111" s="214"/>
      <c r="FP111" s="214"/>
    </row>
    <row r="112" spans="1:172" s="6" customFormat="1" ht="14.25">
      <c r="A112" s="28" t="s">
        <v>7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30" t="s">
        <v>53</v>
      </c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  <c r="BZ112" s="230"/>
      <c r="CA112" s="230"/>
      <c r="CB112" s="230"/>
      <c r="CC112" s="230"/>
      <c r="CD112" s="230"/>
      <c r="CE112" s="230"/>
      <c r="CF112" s="230"/>
      <c r="CG112" s="230"/>
      <c r="CH112" s="230"/>
      <c r="CI112" s="230"/>
      <c r="CJ112" s="230"/>
      <c r="CK112" s="230"/>
      <c r="CL112" s="230"/>
      <c r="CM112" s="230"/>
      <c r="CN112" s="230"/>
      <c r="CO112" s="230"/>
      <c r="CP112" s="230"/>
      <c r="CQ112" s="230"/>
      <c r="CR112" s="230"/>
      <c r="CS112" s="230"/>
      <c r="CT112" s="230"/>
      <c r="CU112" s="230"/>
      <c r="CV112" s="230"/>
      <c r="CW112" s="230"/>
      <c r="CX112" s="230"/>
      <c r="CY112" s="230"/>
      <c r="CZ112" s="230"/>
      <c r="DA112" s="230"/>
      <c r="DB112" s="230"/>
      <c r="DC112" s="230"/>
      <c r="DD112" s="230"/>
      <c r="DE112" s="230"/>
      <c r="DF112" s="230"/>
      <c r="DG112" s="230"/>
      <c r="DH112" s="230"/>
      <c r="DI112" s="230"/>
      <c r="DJ112" s="230"/>
      <c r="DK112" s="230"/>
      <c r="DL112" s="230"/>
      <c r="DM112" s="230"/>
      <c r="DN112" s="230"/>
      <c r="DO112" s="230"/>
      <c r="DP112" s="230"/>
      <c r="DQ112" s="230"/>
      <c r="DR112" s="230"/>
      <c r="DS112" s="230"/>
      <c r="DT112" s="230"/>
      <c r="DU112" s="230"/>
      <c r="DV112" s="230"/>
      <c r="DW112" s="230"/>
      <c r="DX112" s="230"/>
      <c r="DY112" s="230"/>
      <c r="DZ112" s="230"/>
      <c r="EA112" s="230"/>
      <c r="EB112" s="230"/>
      <c r="EC112" s="230"/>
      <c r="ED112" s="230"/>
      <c r="EE112" s="230"/>
      <c r="EF112" s="230"/>
      <c r="EG112" s="230"/>
      <c r="EH112" s="230"/>
      <c r="EI112" s="230"/>
      <c r="EJ112" s="230"/>
      <c r="EK112" s="230"/>
      <c r="EL112" s="230"/>
      <c r="EM112" s="230"/>
      <c r="EN112" s="230"/>
      <c r="EO112" s="230"/>
      <c r="EP112" s="230"/>
      <c r="EQ112" s="230"/>
      <c r="ER112" s="230"/>
      <c r="ES112" s="230"/>
      <c r="ET112" s="230"/>
      <c r="EU112" s="230"/>
      <c r="EV112" s="230"/>
      <c r="EW112" s="230"/>
      <c r="EX112" s="230"/>
      <c r="EY112" s="230"/>
      <c r="EZ112" s="230"/>
      <c r="FA112" s="230"/>
      <c r="FB112" s="230"/>
      <c r="FC112" s="230"/>
      <c r="FD112" s="230"/>
      <c r="FE112" s="230"/>
      <c r="FF112" s="230"/>
      <c r="FG112" s="230"/>
      <c r="FH112" s="230"/>
      <c r="FI112" s="230"/>
      <c r="FJ112" s="230"/>
      <c r="FK112" s="230"/>
      <c r="FL112" s="230"/>
      <c r="FM112" s="230"/>
      <c r="FN112" s="230"/>
      <c r="FO112" s="230"/>
      <c r="FP112" s="230"/>
    </row>
    <row r="113" spans="1:172" s="6" customFormat="1" ht="6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</row>
    <row r="114" spans="1:172" s="6" customFormat="1" ht="14.25">
      <c r="A114" s="203" t="s">
        <v>6</v>
      </c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4" t="s">
        <v>54</v>
      </c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  <c r="BZ114" s="204"/>
      <c r="CA114" s="204"/>
      <c r="CB114" s="204"/>
      <c r="CC114" s="204"/>
      <c r="CD114" s="204"/>
      <c r="CE114" s="204"/>
      <c r="CF114" s="204"/>
      <c r="CG114" s="204"/>
      <c r="CH114" s="204"/>
      <c r="CI114" s="204"/>
      <c r="CJ114" s="204"/>
      <c r="CK114" s="204"/>
      <c r="CL114" s="204"/>
      <c r="CM114" s="204"/>
      <c r="CN114" s="204"/>
      <c r="CO114" s="204"/>
      <c r="CP114" s="204"/>
      <c r="CQ114" s="204"/>
      <c r="CR114" s="204"/>
      <c r="CS114" s="204"/>
      <c r="CT114" s="204"/>
      <c r="CU114" s="204"/>
      <c r="CV114" s="204"/>
      <c r="CW114" s="204"/>
      <c r="CX114" s="204"/>
      <c r="CY114" s="204"/>
      <c r="CZ114" s="204"/>
      <c r="DA114" s="204"/>
      <c r="DB114" s="204"/>
      <c r="DC114" s="204"/>
      <c r="DD114" s="204"/>
      <c r="DE114" s="204"/>
      <c r="DF114" s="204"/>
      <c r="DG114" s="204"/>
      <c r="DH114" s="204"/>
      <c r="DI114" s="204"/>
      <c r="DJ114" s="204"/>
      <c r="DK114" s="204"/>
      <c r="DL114" s="204"/>
      <c r="DM114" s="204"/>
      <c r="DN114" s="204"/>
      <c r="DO114" s="204"/>
      <c r="DP114" s="204"/>
      <c r="DQ114" s="204"/>
      <c r="DR114" s="204"/>
      <c r="DS114" s="204"/>
      <c r="DT114" s="204"/>
      <c r="DU114" s="204"/>
      <c r="DV114" s="204"/>
      <c r="DW114" s="204"/>
      <c r="DX114" s="204"/>
      <c r="DY114" s="204"/>
      <c r="DZ114" s="204"/>
      <c r="EA114" s="204"/>
      <c r="EB114" s="204"/>
      <c r="EC114" s="204"/>
      <c r="ED114" s="204"/>
      <c r="EE114" s="204"/>
      <c r="EF114" s="204"/>
      <c r="EG114" s="204"/>
      <c r="EH114" s="204"/>
      <c r="EI114" s="204"/>
      <c r="EJ114" s="204"/>
      <c r="EK114" s="204"/>
      <c r="EL114" s="204"/>
      <c r="EM114" s="204"/>
      <c r="EN114" s="204"/>
      <c r="EO114" s="204"/>
      <c r="EP114" s="204"/>
      <c r="EQ114" s="204"/>
      <c r="ER114" s="204"/>
      <c r="ES114" s="204"/>
      <c r="ET114" s="204"/>
      <c r="EU114" s="204"/>
      <c r="EV114" s="204"/>
      <c r="EW114" s="204"/>
      <c r="EX114" s="204"/>
      <c r="EY114" s="204"/>
      <c r="EZ114" s="204"/>
      <c r="FA114" s="204"/>
      <c r="FB114" s="204"/>
      <c r="FC114" s="204"/>
      <c r="FD114" s="204"/>
      <c r="FE114" s="204"/>
      <c r="FF114" s="204"/>
      <c r="FG114" s="204"/>
      <c r="FH114" s="204"/>
      <c r="FI114" s="204"/>
      <c r="FJ114" s="204"/>
      <c r="FK114" s="204"/>
      <c r="FL114" s="204"/>
      <c r="FM114" s="204"/>
      <c r="FN114" s="204"/>
      <c r="FO114" s="204"/>
      <c r="FP114" s="204"/>
    </row>
    <row r="115" spans="1:172" ht="10.5" customHeight="1">
      <c r="A115" s="28" t="s">
        <v>110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</row>
    <row r="116" spans="1:172" s="6" customFormat="1" ht="12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</row>
    <row r="117" spans="1:172" ht="41.25" customHeight="1">
      <c r="A117" s="215" t="s">
        <v>0</v>
      </c>
      <c r="B117" s="216"/>
      <c r="C117" s="216"/>
      <c r="D117" s="216"/>
      <c r="E117" s="216"/>
      <c r="F117" s="216"/>
      <c r="G117" s="217"/>
      <c r="H117" s="215" t="s">
        <v>10</v>
      </c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7"/>
      <c r="BD117" s="209" t="s">
        <v>49</v>
      </c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1"/>
      <c r="BT117" s="209" t="s">
        <v>50</v>
      </c>
      <c r="BU117" s="210"/>
      <c r="BV117" s="210"/>
      <c r="BW117" s="210"/>
      <c r="BX117" s="210"/>
      <c r="BY117" s="210"/>
      <c r="BZ117" s="210"/>
      <c r="CA117" s="210"/>
      <c r="CB117" s="210"/>
      <c r="CC117" s="210"/>
      <c r="CD117" s="210"/>
      <c r="CE117" s="210"/>
      <c r="CF117" s="210"/>
      <c r="CG117" s="210"/>
      <c r="CH117" s="210"/>
      <c r="CI117" s="210"/>
      <c r="CJ117" s="210"/>
      <c r="CK117" s="210"/>
      <c r="CL117" s="210"/>
      <c r="CM117" s="210"/>
      <c r="CN117" s="210"/>
      <c r="CO117" s="210"/>
      <c r="CP117" s="210"/>
      <c r="CQ117" s="210"/>
      <c r="CR117" s="210"/>
      <c r="CS117" s="210"/>
      <c r="CT117" s="210"/>
      <c r="CU117" s="210"/>
      <c r="CV117" s="210"/>
      <c r="CW117" s="210"/>
      <c r="CX117" s="210"/>
      <c r="CY117" s="210"/>
      <c r="CZ117" s="210"/>
      <c r="DA117" s="210"/>
      <c r="DB117" s="210"/>
      <c r="DC117" s="210"/>
      <c r="DD117" s="210"/>
      <c r="DE117" s="210"/>
      <c r="DF117" s="210"/>
      <c r="DG117" s="210"/>
      <c r="DH117" s="210"/>
      <c r="DI117" s="210"/>
      <c r="DJ117" s="210"/>
      <c r="DK117" s="210"/>
      <c r="DL117" s="210"/>
      <c r="DM117" s="210"/>
      <c r="DN117" s="210"/>
      <c r="DO117" s="210"/>
      <c r="DP117" s="210"/>
      <c r="DQ117" s="211"/>
      <c r="DR117" s="209" t="s">
        <v>121</v>
      </c>
      <c r="DS117" s="210"/>
      <c r="DT117" s="210"/>
      <c r="DU117" s="210"/>
      <c r="DV117" s="210"/>
      <c r="DW117" s="210"/>
      <c r="DX117" s="210"/>
      <c r="DY117" s="210"/>
      <c r="DZ117" s="210"/>
      <c r="EA117" s="210"/>
      <c r="EB117" s="210"/>
      <c r="EC117" s="210"/>
      <c r="ED117" s="210"/>
      <c r="EE117" s="210"/>
      <c r="EF117" s="210"/>
      <c r="EG117" s="210"/>
      <c r="EH117" s="210"/>
      <c r="EI117" s="210"/>
      <c r="EJ117" s="210"/>
      <c r="EK117" s="210"/>
      <c r="EL117" s="210"/>
      <c r="EM117" s="210"/>
      <c r="EN117" s="210"/>
      <c r="EO117" s="210"/>
      <c r="EP117" s="210"/>
      <c r="EQ117" s="210"/>
      <c r="ER117" s="210"/>
      <c r="ES117" s="210"/>
      <c r="ET117" s="210"/>
      <c r="EU117" s="210"/>
      <c r="EV117" s="210"/>
      <c r="EW117" s="210"/>
      <c r="EX117" s="210"/>
      <c r="EY117" s="210"/>
      <c r="EZ117" s="210"/>
      <c r="FA117" s="210"/>
      <c r="FB117" s="210"/>
      <c r="FC117" s="210"/>
      <c r="FD117" s="210"/>
      <c r="FE117" s="210"/>
      <c r="FF117" s="210"/>
      <c r="FG117" s="210"/>
      <c r="FH117" s="210"/>
      <c r="FI117" s="210"/>
      <c r="FJ117" s="210"/>
      <c r="FK117" s="210"/>
      <c r="FL117" s="210"/>
      <c r="FM117" s="210"/>
      <c r="FN117" s="210"/>
      <c r="FO117" s="210"/>
      <c r="FP117" s="211"/>
    </row>
    <row r="118" spans="1:172" s="3" customFormat="1" ht="11.25" customHeight="1">
      <c r="A118" s="205">
        <v>1</v>
      </c>
      <c r="B118" s="205"/>
      <c r="C118" s="205"/>
      <c r="D118" s="205"/>
      <c r="E118" s="205"/>
      <c r="F118" s="205"/>
      <c r="G118" s="205"/>
      <c r="H118" s="205">
        <v>2</v>
      </c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6">
        <v>3</v>
      </c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207"/>
      <c r="BO118" s="207"/>
      <c r="BP118" s="207"/>
      <c r="BQ118" s="207"/>
      <c r="BR118" s="207"/>
      <c r="BS118" s="208"/>
      <c r="BT118" s="206">
        <v>4</v>
      </c>
      <c r="BU118" s="207"/>
      <c r="BV118" s="207"/>
      <c r="BW118" s="207"/>
      <c r="BX118" s="207"/>
      <c r="BY118" s="207"/>
      <c r="BZ118" s="207"/>
      <c r="CA118" s="207"/>
      <c r="CB118" s="207"/>
      <c r="CC118" s="207"/>
      <c r="CD118" s="207"/>
      <c r="CE118" s="207"/>
      <c r="CF118" s="207"/>
      <c r="CG118" s="207"/>
      <c r="CH118" s="207"/>
      <c r="CI118" s="207"/>
      <c r="CJ118" s="207"/>
      <c r="CK118" s="207"/>
      <c r="CL118" s="207"/>
      <c r="CM118" s="207"/>
      <c r="CN118" s="207"/>
      <c r="CO118" s="207"/>
      <c r="CP118" s="207"/>
      <c r="CQ118" s="207"/>
      <c r="CR118" s="207"/>
      <c r="CS118" s="207"/>
      <c r="CT118" s="207"/>
      <c r="CU118" s="207"/>
      <c r="CV118" s="207"/>
      <c r="CW118" s="207"/>
      <c r="CX118" s="207"/>
      <c r="CY118" s="207"/>
      <c r="CZ118" s="207"/>
      <c r="DA118" s="207"/>
      <c r="DB118" s="207"/>
      <c r="DC118" s="207"/>
      <c r="DD118" s="207"/>
      <c r="DE118" s="207"/>
      <c r="DF118" s="207"/>
      <c r="DG118" s="207"/>
      <c r="DH118" s="207"/>
      <c r="DI118" s="207"/>
      <c r="DJ118" s="207"/>
      <c r="DK118" s="207"/>
      <c r="DL118" s="207"/>
      <c r="DM118" s="207"/>
      <c r="DN118" s="207"/>
      <c r="DO118" s="207"/>
      <c r="DP118" s="207"/>
      <c r="DQ118" s="208"/>
      <c r="DR118" s="206">
        <v>5</v>
      </c>
      <c r="DS118" s="207"/>
      <c r="DT118" s="207"/>
      <c r="DU118" s="207"/>
      <c r="DV118" s="207"/>
      <c r="DW118" s="207"/>
      <c r="DX118" s="207"/>
      <c r="DY118" s="207"/>
      <c r="DZ118" s="207"/>
      <c r="EA118" s="207"/>
      <c r="EB118" s="207"/>
      <c r="EC118" s="207"/>
      <c r="ED118" s="207"/>
      <c r="EE118" s="207"/>
      <c r="EF118" s="207"/>
      <c r="EG118" s="207"/>
      <c r="EH118" s="207"/>
      <c r="EI118" s="207"/>
      <c r="EJ118" s="207"/>
      <c r="EK118" s="207"/>
      <c r="EL118" s="207"/>
      <c r="EM118" s="207"/>
      <c r="EN118" s="207"/>
      <c r="EO118" s="207"/>
      <c r="EP118" s="207"/>
      <c r="EQ118" s="207"/>
      <c r="ER118" s="207"/>
      <c r="ES118" s="207"/>
      <c r="ET118" s="207"/>
      <c r="EU118" s="207"/>
      <c r="EV118" s="207"/>
      <c r="EW118" s="207"/>
      <c r="EX118" s="207"/>
      <c r="EY118" s="207"/>
      <c r="EZ118" s="207"/>
      <c r="FA118" s="207"/>
      <c r="FB118" s="207"/>
      <c r="FC118" s="207"/>
      <c r="FD118" s="207"/>
      <c r="FE118" s="207"/>
      <c r="FF118" s="207"/>
      <c r="FG118" s="207"/>
      <c r="FH118" s="207"/>
      <c r="FI118" s="207"/>
      <c r="FJ118" s="207"/>
      <c r="FK118" s="207"/>
      <c r="FL118" s="207"/>
      <c r="FM118" s="207"/>
      <c r="FN118" s="207"/>
      <c r="FO118" s="207"/>
      <c r="FP118" s="208"/>
    </row>
    <row r="119" spans="1:172" s="4" customFormat="1" ht="24" customHeight="1">
      <c r="A119" s="212" t="s">
        <v>16</v>
      </c>
      <c r="B119" s="212"/>
      <c r="C119" s="212"/>
      <c r="D119" s="212"/>
      <c r="E119" s="212"/>
      <c r="F119" s="212"/>
      <c r="G119" s="212"/>
      <c r="H119" s="213" t="s">
        <v>105</v>
      </c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89">
        <v>1</v>
      </c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2"/>
      <c r="BT119" s="89">
        <v>4</v>
      </c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2"/>
      <c r="DR119" s="90">
        <f>10681.2+44000+14591.4</f>
        <v>69272.59999999999</v>
      </c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1"/>
      <c r="FJ119" s="91"/>
      <c r="FK119" s="91"/>
      <c r="FL119" s="91"/>
      <c r="FM119" s="91"/>
      <c r="FN119" s="91"/>
      <c r="FO119" s="91"/>
      <c r="FP119" s="92"/>
    </row>
    <row r="120" spans="1:172" s="4" customFormat="1" ht="12.75" customHeight="1">
      <c r="A120" s="83" t="s">
        <v>20</v>
      </c>
      <c r="B120" s="84"/>
      <c r="C120" s="84"/>
      <c r="D120" s="84"/>
      <c r="E120" s="84"/>
      <c r="F120" s="84"/>
      <c r="G120" s="85"/>
      <c r="H120" s="86" t="s">
        <v>123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8"/>
      <c r="BD120" s="89">
        <v>1</v>
      </c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2"/>
      <c r="BT120" s="41"/>
      <c r="BU120" s="81">
        <v>11</v>
      </c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2"/>
      <c r="DR120" s="90">
        <v>11852.86</v>
      </c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1"/>
      <c r="FL120" s="91"/>
      <c r="FM120" s="91"/>
      <c r="FN120" s="91"/>
      <c r="FO120" s="91"/>
      <c r="FP120" s="92"/>
    </row>
    <row r="121" spans="1:172" s="4" customFormat="1" ht="15.75" customHeight="1">
      <c r="A121" s="83" t="s">
        <v>26</v>
      </c>
      <c r="B121" s="84"/>
      <c r="C121" s="84"/>
      <c r="D121" s="84"/>
      <c r="E121" s="84"/>
      <c r="F121" s="84"/>
      <c r="G121" s="85"/>
      <c r="H121" s="86" t="s">
        <v>124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8"/>
      <c r="BD121" s="89">
        <v>1</v>
      </c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2"/>
      <c r="BT121" s="41"/>
      <c r="BU121" s="81">
        <v>1</v>
      </c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2"/>
      <c r="DR121" s="90">
        <f>3754.05+32628.52</f>
        <v>36382.57</v>
      </c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2"/>
    </row>
    <row r="122" spans="1:172" s="4" customFormat="1" ht="24" customHeight="1">
      <c r="A122" s="83" t="s">
        <v>55</v>
      </c>
      <c r="B122" s="84"/>
      <c r="C122" s="84"/>
      <c r="D122" s="84"/>
      <c r="E122" s="84"/>
      <c r="F122" s="84"/>
      <c r="G122" s="85"/>
      <c r="H122" s="86" t="s">
        <v>140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8"/>
      <c r="BD122" s="89">
        <v>1</v>
      </c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2"/>
      <c r="BT122" s="41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3"/>
      <c r="DR122" s="90">
        <f>67200+162800+13500</f>
        <v>243500</v>
      </c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2"/>
    </row>
    <row r="123" spans="1:172" s="4" customFormat="1" ht="26.25" customHeight="1">
      <c r="A123" s="83" t="s">
        <v>57</v>
      </c>
      <c r="B123" s="84"/>
      <c r="C123" s="84"/>
      <c r="D123" s="84"/>
      <c r="E123" s="84"/>
      <c r="F123" s="84"/>
      <c r="G123" s="85"/>
      <c r="H123" s="86" t="s">
        <v>125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8"/>
      <c r="BD123" s="89">
        <v>1</v>
      </c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2"/>
      <c r="BT123" s="41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3"/>
      <c r="DR123" s="90">
        <v>30000</v>
      </c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91"/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1"/>
      <c r="FK123" s="91"/>
      <c r="FL123" s="91"/>
      <c r="FM123" s="91"/>
      <c r="FN123" s="91"/>
      <c r="FO123" s="91"/>
      <c r="FP123" s="92"/>
    </row>
    <row r="124" spans="1:172" s="4" customFormat="1" ht="15" customHeight="1">
      <c r="A124" s="83" t="s">
        <v>126</v>
      </c>
      <c r="B124" s="84"/>
      <c r="C124" s="84"/>
      <c r="D124" s="84"/>
      <c r="E124" s="84"/>
      <c r="F124" s="84"/>
      <c r="G124" s="85"/>
      <c r="H124" s="86" t="s">
        <v>138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8"/>
      <c r="BD124" s="89">
        <v>1</v>
      </c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2"/>
      <c r="BT124" s="89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2"/>
      <c r="DR124" s="90">
        <v>19916</v>
      </c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91"/>
      <c r="FH124" s="91"/>
      <c r="FI124" s="91"/>
      <c r="FJ124" s="91"/>
      <c r="FK124" s="91"/>
      <c r="FL124" s="91"/>
      <c r="FM124" s="91"/>
      <c r="FN124" s="91"/>
      <c r="FO124" s="91"/>
      <c r="FP124" s="92"/>
    </row>
    <row r="125" spans="1:172" s="4" customFormat="1" ht="15" customHeight="1">
      <c r="A125" s="83" t="s">
        <v>127</v>
      </c>
      <c r="B125" s="84"/>
      <c r="C125" s="84"/>
      <c r="D125" s="84"/>
      <c r="E125" s="84"/>
      <c r="F125" s="84"/>
      <c r="G125" s="85"/>
      <c r="H125" s="86" t="s">
        <v>139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8"/>
      <c r="BD125" s="89">
        <v>1</v>
      </c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2"/>
      <c r="BT125" s="44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6"/>
      <c r="DR125" s="90">
        <v>38000</v>
      </c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1"/>
      <c r="FK125" s="91"/>
      <c r="FL125" s="91"/>
      <c r="FM125" s="91"/>
      <c r="FN125" s="91"/>
      <c r="FO125" s="91"/>
      <c r="FP125" s="92"/>
    </row>
    <row r="126" spans="1:172" s="4" customFormat="1" ht="15" customHeight="1">
      <c r="A126" s="83" t="s">
        <v>128</v>
      </c>
      <c r="B126" s="84"/>
      <c r="C126" s="84"/>
      <c r="D126" s="84"/>
      <c r="E126" s="84"/>
      <c r="F126" s="84"/>
      <c r="G126" s="85"/>
      <c r="H126" s="86" t="s">
        <v>141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8"/>
      <c r="BD126" s="89">
        <v>1</v>
      </c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2"/>
      <c r="BT126" s="41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3"/>
      <c r="DR126" s="90">
        <v>13400</v>
      </c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1"/>
      <c r="FK126" s="91"/>
      <c r="FL126" s="91"/>
      <c r="FM126" s="91"/>
      <c r="FN126" s="91"/>
      <c r="FO126" s="91"/>
      <c r="FP126" s="92"/>
    </row>
    <row r="127" spans="1:172" s="5" customFormat="1" ht="15" customHeight="1">
      <c r="A127" s="212"/>
      <c r="B127" s="212"/>
      <c r="C127" s="212"/>
      <c r="D127" s="212"/>
      <c r="E127" s="212"/>
      <c r="F127" s="212"/>
      <c r="G127" s="212"/>
      <c r="H127" s="222" t="s">
        <v>122</v>
      </c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3"/>
      <c r="BD127" s="224" t="s">
        <v>4</v>
      </c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6"/>
      <c r="BT127" s="224" t="s">
        <v>4</v>
      </c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5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6"/>
      <c r="DR127" s="238">
        <f>SUM(DR119:DR126)</f>
        <v>462324.03</v>
      </c>
      <c r="DS127" s="239"/>
      <c r="DT127" s="239"/>
      <c r="DU127" s="239"/>
      <c r="DV127" s="239"/>
      <c r="DW127" s="239"/>
      <c r="DX127" s="239"/>
      <c r="DY127" s="239"/>
      <c r="DZ127" s="239"/>
      <c r="EA127" s="239"/>
      <c r="EB127" s="239"/>
      <c r="EC127" s="239"/>
      <c r="ED127" s="239"/>
      <c r="EE127" s="239"/>
      <c r="EF127" s="239"/>
      <c r="EG127" s="239"/>
      <c r="EH127" s="239"/>
      <c r="EI127" s="239"/>
      <c r="EJ127" s="239"/>
      <c r="EK127" s="239"/>
      <c r="EL127" s="239"/>
      <c r="EM127" s="239"/>
      <c r="EN127" s="239"/>
      <c r="EO127" s="239"/>
      <c r="EP127" s="239"/>
      <c r="EQ127" s="239"/>
      <c r="ER127" s="239"/>
      <c r="ES127" s="239"/>
      <c r="ET127" s="239"/>
      <c r="EU127" s="239"/>
      <c r="EV127" s="239"/>
      <c r="EW127" s="239"/>
      <c r="EX127" s="239"/>
      <c r="EY127" s="239"/>
      <c r="EZ127" s="239"/>
      <c r="FA127" s="239"/>
      <c r="FB127" s="239"/>
      <c r="FC127" s="239"/>
      <c r="FD127" s="239"/>
      <c r="FE127" s="239"/>
      <c r="FF127" s="239"/>
      <c r="FG127" s="239"/>
      <c r="FH127" s="239"/>
      <c r="FI127" s="239"/>
      <c r="FJ127" s="239"/>
      <c r="FK127" s="239"/>
      <c r="FL127" s="239"/>
      <c r="FM127" s="239"/>
      <c r="FN127" s="239"/>
      <c r="FO127" s="239"/>
      <c r="FP127" s="240"/>
    </row>
    <row r="128" spans="1:172" s="5" customFormat="1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</row>
    <row r="129" spans="1:172" ht="12" customHeight="1">
      <c r="A129" s="78" t="s">
        <v>98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</row>
    <row r="130" spans="1:172" s="6" customFormat="1" ht="14.25">
      <c r="A130" s="112" t="s">
        <v>6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3" t="s">
        <v>54</v>
      </c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</row>
    <row r="131" ht="13.5" customHeight="1">
      <c r="A131" s="16" t="s">
        <v>110</v>
      </c>
    </row>
    <row r="132" spans="1:172" ht="39.75" customHeight="1">
      <c r="A132" s="120" t="s">
        <v>0</v>
      </c>
      <c r="B132" s="121"/>
      <c r="C132" s="121"/>
      <c r="D132" s="121"/>
      <c r="E132" s="121"/>
      <c r="F132" s="121"/>
      <c r="G132" s="122"/>
      <c r="H132" s="120" t="s">
        <v>10</v>
      </c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2"/>
      <c r="BD132" s="114" t="s">
        <v>49</v>
      </c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6"/>
      <c r="BT132" s="114" t="s">
        <v>50</v>
      </c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6"/>
      <c r="DR132" s="114" t="s">
        <v>121</v>
      </c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6"/>
    </row>
    <row r="133" spans="1:172" ht="12" customHeight="1">
      <c r="A133" s="105">
        <v>1</v>
      </c>
      <c r="B133" s="105"/>
      <c r="C133" s="105"/>
      <c r="D133" s="105"/>
      <c r="E133" s="105"/>
      <c r="F133" s="105"/>
      <c r="G133" s="105"/>
      <c r="H133" s="106">
        <v>2</v>
      </c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8"/>
      <c r="BD133" s="106">
        <v>3</v>
      </c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8"/>
      <c r="BT133" s="106">
        <v>4</v>
      </c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8"/>
      <c r="DR133" s="106">
        <v>5</v>
      </c>
      <c r="DS133" s="107"/>
      <c r="DT133" s="107"/>
      <c r="DU133" s="107"/>
      <c r="DV133" s="107"/>
      <c r="DW133" s="107"/>
      <c r="DX133" s="107"/>
      <c r="DY133" s="107"/>
      <c r="DZ133" s="107"/>
      <c r="EA133" s="107"/>
      <c r="EB133" s="107"/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8"/>
    </row>
    <row r="134" spans="1:172" ht="12" customHeight="1">
      <c r="A134" s="93" t="s">
        <v>16</v>
      </c>
      <c r="B134" s="93"/>
      <c r="C134" s="93"/>
      <c r="D134" s="93"/>
      <c r="E134" s="93"/>
      <c r="F134" s="93"/>
      <c r="G134" s="93"/>
      <c r="H134" s="218" t="s">
        <v>101</v>
      </c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31">
        <v>1</v>
      </c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1"/>
      <c r="BS134" s="231"/>
      <c r="BT134" s="89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2"/>
      <c r="DR134" s="90">
        <v>350205.48</v>
      </c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2"/>
    </row>
    <row r="135" spans="1:172" ht="14.25" customHeight="1">
      <c r="A135" s="93" t="s">
        <v>20</v>
      </c>
      <c r="B135" s="93"/>
      <c r="C135" s="93"/>
      <c r="D135" s="93"/>
      <c r="E135" s="93"/>
      <c r="F135" s="93"/>
      <c r="G135" s="93"/>
      <c r="H135" s="219" t="s">
        <v>102</v>
      </c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1"/>
      <c r="BD135" s="114">
        <v>1</v>
      </c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6"/>
      <c r="BT135" s="89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2"/>
      <c r="DR135" s="90">
        <f>3000+1065</f>
        <v>4065</v>
      </c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2"/>
    </row>
    <row r="136" spans="1:172" ht="12" customHeight="1">
      <c r="A136" s="109" t="s">
        <v>26</v>
      </c>
      <c r="B136" s="110"/>
      <c r="C136" s="110"/>
      <c r="D136" s="110"/>
      <c r="E136" s="110"/>
      <c r="F136" s="110"/>
      <c r="G136" s="111"/>
      <c r="H136" s="218" t="s">
        <v>143</v>
      </c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18"/>
      <c r="AU136" s="218"/>
      <c r="AV136" s="218"/>
      <c r="AW136" s="218"/>
      <c r="AX136" s="218"/>
      <c r="AY136" s="218"/>
      <c r="AZ136" s="218"/>
      <c r="BA136" s="218"/>
      <c r="BB136" s="218"/>
      <c r="BC136" s="218"/>
      <c r="BD136" s="231">
        <v>1</v>
      </c>
      <c r="BE136" s="231"/>
      <c r="BF136" s="231"/>
      <c r="BG136" s="231"/>
      <c r="BH136" s="231"/>
      <c r="BI136" s="231"/>
      <c r="BJ136" s="231"/>
      <c r="BK136" s="231"/>
      <c r="BL136" s="231"/>
      <c r="BM136" s="231"/>
      <c r="BN136" s="231"/>
      <c r="BO136" s="231"/>
      <c r="BP136" s="231"/>
      <c r="BQ136" s="231"/>
      <c r="BR136" s="231"/>
      <c r="BS136" s="231"/>
      <c r="BT136" s="89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2"/>
      <c r="DR136" s="90">
        <f>24000+10155</f>
        <v>34155</v>
      </c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/>
      <c r="EZ136" s="91"/>
      <c r="FA136" s="91"/>
      <c r="FB136" s="91"/>
      <c r="FC136" s="91"/>
      <c r="FD136" s="91"/>
      <c r="FE136" s="91"/>
      <c r="FF136" s="91"/>
      <c r="FG136" s="91"/>
      <c r="FH136" s="91"/>
      <c r="FI136" s="91"/>
      <c r="FJ136" s="91"/>
      <c r="FK136" s="91"/>
      <c r="FL136" s="91"/>
      <c r="FM136" s="91"/>
      <c r="FN136" s="91"/>
      <c r="FO136" s="91"/>
      <c r="FP136" s="92"/>
    </row>
    <row r="137" spans="1:172" ht="12" customHeight="1">
      <c r="A137" s="109" t="s">
        <v>55</v>
      </c>
      <c r="B137" s="110"/>
      <c r="C137" s="110"/>
      <c r="D137" s="110"/>
      <c r="E137" s="110"/>
      <c r="F137" s="110"/>
      <c r="G137" s="111"/>
      <c r="H137" s="139" t="s">
        <v>129</v>
      </c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1"/>
      <c r="BD137" s="114">
        <v>1</v>
      </c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6"/>
      <c r="BT137" s="89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2"/>
      <c r="DR137" s="90">
        <v>105708</v>
      </c>
      <c r="DS137" s="91"/>
      <c r="DT137" s="91"/>
      <c r="DU137" s="91"/>
      <c r="DV137" s="91"/>
      <c r="DW137" s="91"/>
      <c r="DX137" s="91"/>
      <c r="DY137" s="91"/>
      <c r="DZ137" s="91"/>
      <c r="EA137" s="91"/>
      <c r="EB137" s="91"/>
      <c r="EC137" s="91"/>
      <c r="ED137" s="91"/>
      <c r="EE137" s="91"/>
      <c r="EF137" s="91"/>
      <c r="EG137" s="91"/>
      <c r="EH137" s="91"/>
      <c r="EI137" s="91"/>
      <c r="EJ137" s="91"/>
      <c r="EK137" s="91"/>
      <c r="EL137" s="91"/>
      <c r="EM137" s="91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1"/>
      <c r="EZ137" s="91"/>
      <c r="FA137" s="91"/>
      <c r="FB137" s="91"/>
      <c r="FC137" s="91"/>
      <c r="FD137" s="91"/>
      <c r="FE137" s="91"/>
      <c r="FF137" s="91"/>
      <c r="FG137" s="91"/>
      <c r="FH137" s="91"/>
      <c r="FI137" s="91"/>
      <c r="FJ137" s="91"/>
      <c r="FK137" s="91"/>
      <c r="FL137" s="91"/>
      <c r="FM137" s="91"/>
      <c r="FN137" s="91"/>
      <c r="FO137" s="91"/>
      <c r="FP137" s="92"/>
    </row>
    <row r="138" spans="1:172" ht="12" customHeight="1">
      <c r="A138" s="109" t="s">
        <v>57</v>
      </c>
      <c r="B138" s="110"/>
      <c r="C138" s="110"/>
      <c r="D138" s="110"/>
      <c r="E138" s="110"/>
      <c r="F138" s="110"/>
      <c r="G138" s="111"/>
      <c r="H138" s="139" t="s">
        <v>144</v>
      </c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1"/>
      <c r="BD138" s="231">
        <v>1</v>
      </c>
      <c r="BE138" s="231"/>
      <c r="BF138" s="231"/>
      <c r="BG138" s="231"/>
      <c r="BH138" s="231"/>
      <c r="BI138" s="231"/>
      <c r="BJ138" s="231"/>
      <c r="BK138" s="231"/>
      <c r="BL138" s="231"/>
      <c r="BM138" s="231"/>
      <c r="BN138" s="231"/>
      <c r="BO138" s="231"/>
      <c r="BP138" s="231"/>
      <c r="BQ138" s="231"/>
      <c r="BR138" s="231"/>
      <c r="BS138" s="231"/>
      <c r="BT138" s="89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39"/>
      <c r="DR138" s="90">
        <v>14760</v>
      </c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91"/>
      <c r="EF138" s="91"/>
      <c r="EG138" s="91"/>
      <c r="EH138" s="91"/>
      <c r="EI138" s="91"/>
      <c r="EJ138" s="91"/>
      <c r="EK138" s="91"/>
      <c r="EL138" s="91"/>
      <c r="EM138" s="91"/>
      <c r="EN138" s="91"/>
      <c r="EO138" s="91"/>
      <c r="EP138" s="91"/>
      <c r="EQ138" s="91"/>
      <c r="ER138" s="91"/>
      <c r="ES138" s="91"/>
      <c r="ET138" s="91"/>
      <c r="EU138" s="91"/>
      <c r="EV138" s="91"/>
      <c r="EW138" s="91"/>
      <c r="EX138" s="91"/>
      <c r="EY138" s="91"/>
      <c r="EZ138" s="91"/>
      <c r="FA138" s="91"/>
      <c r="FB138" s="91"/>
      <c r="FC138" s="91"/>
      <c r="FD138" s="91"/>
      <c r="FE138" s="91"/>
      <c r="FF138" s="91"/>
      <c r="FG138" s="91"/>
      <c r="FH138" s="91"/>
      <c r="FI138" s="91"/>
      <c r="FJ138" s="91"/>
      <c r="FK138" s="91"/>
      <c r="FL138" s="91"/>
      <c r="FM138" s="91"/>
      <c r="FN138" s="91"/>
      <c r="FO138" s="91"/>
      <c r="FP138" s="92"/>
    </row>
    <row r="139" spans="1:172" ht="12" customHeight="1">
      <c r="A139" s="93"/>
      <c r="B139" s="93"/>
      <c r="C139" s="93"/>
      <c r="D139" s="93"/>
      <c r="E139" s="93"/>
      <c r="F139" s="93"/>
      <c r="G139" s="93"/>
      <c r="H139" s="227" t="s">
        <v>3</v>
      </c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  <c r="AY139" s="228"/>
      <c r="AZ139" s="228"/>
      <c r="BA139" s="228"/>
      <c r="BB139" s="228"/>
      <c r="BC139" s="228"/>
      <c r="BD139" s="228"/>
      <c r="BE139" s="228"/>
      <c r="BF139" s="228"/>
      <c r="BG139" s="228"/>
      <c r="BH139" s="228"/>
      <c r="BI139" s="228"/>
      <c r="BJ139" s="228"/>
      <c r="BK139" s="228"/>
      <c r="BL139" s="228"/>
      <c r="BM139" s="228"/>
      <c r="BN139" s="228"/>
      <c r="BO139" s="228"/>
      <c r="BP139" s="228"/>
      <c r="BQ139" s="228"/>
      <c r="BR139" s="228"/>
      <c r="BS139" s="229"/>
      <c r="BT139" s="224" t="s">
        <v>4</v>
      </c>
      <c r="BU139" s="225"/>
      <c r="BV139" s="225"/>
      <c r="BW139" s="225"/>
      <c r="BX139" s="225"/>
      <c r="BY139" s="225"/>
      <c r="BZ139" s="225"/>
      <c r="CA139" s="225"/>
      <c r="CB139" s="225"/>
      <c r="CC139" s="225"/>
      <c r="CD139" s="225"/>
      <c r="CE139" s="225"/>
      <c r="CF139" s="225"/>
      <c r="CG139" s="225"/>
      <c r="CH139" s="225"/>
      <c r="CI139" s="225"/>
      <c r="CJ139" s="225"/>
      <c r="CK139" s="225"/>
      <c r="CL139" s="225"/>
      <c r="CM139" s="225"/>
      <c r="CN139" s="225"/>
      <c r="CO139" s="225"/>
      <c r="CP139" s="225"/>
      <c r="CQ139" s="225"/>
      <c r="CR139" s="225"/>
      <c r="CS139" s="225"/>
      <c r="CT139" s="225"/>
      <c r="CU139" s="225"/>
      <c r="CV139" s="225"/>
      <c r="CW139" s="225"/>
      <c r="CX139" s="225"/>
      <c r="CY139" s="225"/>
      <c r="CZ139" s="225"/>
      <c r="DA139" s="225"/>
      <c r="DB139" s="225"/>
      <c r="DC139" s="225"/>
      <c r="DD139" s="225"/>
      <c r="DE139" s="225"/>
      <c r="DF139" s="225"/>
      <c r="DG139" s="225"/>
      <c r="DH139" s="225"/>
      <c r="DI139" s="225"/>
      <c r="DJ139" s="225"/>
      <c r="DK139" s="225"/>
      <c r="DL139" s="225"/>
      <c r="DM139" s="225"/>
      <c r="DN139" s="225"/>
      <c r="DO139" s="225"/>
      <c r="DP139" s="225"/>
      <c r="DQ139" s="226"/>
      <c r="DR139" s="238">
        <f>SUM(DR134:DR138)</f>
        <v>508893.48</v>
      </c>
      <c r="DS139" s="239"/>
      <c r="DT139" s="239"/>
      <c r="DU139" s="239"/>
      <c r="DV139" s="239"/>
      <c r="DW139" s="239"/>
      <c r="DX139" s="239"/>
      <c r="DY139" s="239"/>
      <c r="DZ139" s="239"/>
      <c r="EA139" s="239"/>
      <c r="EB139" s="239"/>
      <c r="EC139" s="239"/>
      <c r="ED139" s="239"/>
      <c r="EE139" s="239"/>
      <c r="EF139" s="239"/>
      <c r="EG139" s="239"/>
      <c r="EH139" s="239"/>
      <c r="EI139" s="239"/>
      <c r="EJ139" s="239"/>
      <c r="EK139" s="239"/>
      <c r="EL139" s="239"/>
      <c r="EM139" s="239"/>
      <c r="EN139" s="239"/>
      <c r="EO139" s="239"/>
      <c r="EP139" s="239"/>
      <c r="EQ139" s="239"/>
      <c r="ER139" s="239"/>
      <c r="ES139" s="239"/>
      <c r="ET139" s="239"/>
      <c r="EU139" s="239"/>
      <c r="EV139" s="239"/>
      <c r="EW139" s="239"/>
      <c r="EX139" s="239"/>
      <c r="EY139" s="239"/>
      <c r="EZ139" s="239"/>
      <c r="FA139" s="239"/>
      <c r="FB139" s="239"/>
      <c r="FC139" s="239"/>
      <c r="FD139" s="239"/>
      <c r="FE139" s="239"/>
      <c r="FF139" s="239"/>
      <c r="FG139" s="239"/>
      <c r="FH139" s="239"/>
      <c r="FI139" s="239"/>
      <c r="FJ139" s="239"/>
      <c r="FK139" s="239"/>
      <c r="FL139" s="239"/>
      <c r="FM139" s="239"/>
      <c r="FN139" s="239"/>
      <c r="FO139" s="239"/>
      <c r="FP139" s="240"/>
    </row>
    <row r="141" spans="1:172" ht="12" customHeight="1">
      <c r="A141" s="164" t="s">
        <v>99</v>
      </c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  <c r="BV141" s="164"/>
      <c r="BW141" s="164"/>
      <c r="BX141" s="164"/>
      <c r="BY141" s="164"/>
      <c r="BZ141" s="164"/>
      <c r="CA141" s="164"/>
      <c r="CB141" s="164"/>
      <c r="CC141" s="164"/>
      <c r="CD141" s="164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  <c r="DA141" s="164"/>
      <c r="DB141" s="164"/>
      <c r="DC141" s="164"/>
      <c r="DD141" s="164"/>
      <c r="DE141" s="164"/>
      <c r="DF141" s="164"/>
      <c r="DG141" s="164"/>
      <c r="DH141" s="164"/>
      <c r="DI141" s="164"/>
      <c r="DJ141" s="164"/>
      <c r="DK141" s="164"/>
      <c r="DL141" s="164"/>
      <c r="DM141" s="164"/>
      <c r="DN141" s="164"/>
      <c r="DO141" s="164"/>
      <c r="DP141" s="164"/>
      <c r="DQ141" s="164"/>
      <c r="DR141" s="164"/>
      <c r="DS141" s="164"/>
      <c r="DT141" s="164"/>
      <c r="DU141" s="164"/>
      <c r="DV141" s="164"/>
      <c r="DW141" s="164"/>
      <c r="DX141" s="164"/>
      <c r="DY141" s="164"/>
      <c r="DZ141" s="164"/>
      <c r="EA141" s="164"/>
      <c r="EB141" s="164"/>
      <c r="EC141" s="164"/>
      <c r="ED141" s="164"/>
      <c r="EE141" s="164"/>
      <c r="EF141" s="164"/>
      <c r="EG141" s="164"/>
      <c r="EH141" s="164"/>
      <c r="EI141" s="164"/>
      <c r="EJ141" s="164"/>
      <c r="EK141" s="164"/>
      <c r="EL141" s="164"/>
      <c r="EM141" s="164"/>
      <c r="EN141" s="164"/>
      <c r="EO141" s="164"/>
      <c r="EP141" s="164"/>
      <c r="EQ141" s="164"/>
      <c r="ER141" s="164"/>
      <c r="ES141" s="164"/>
      <c r="ET141" s="164"/>
      <c r="EU141" s="164"/>
      <c r="EV141" s="164"/>
      <c r="EW141" s="164"/>
      <c r="EX141" s="164"/>
      <c r="EY141" s="164"/>
      <c r="EZ141" s="164"/>
      <c r="FA141" s="164"/>
      <c r="FB141" s="164"/>
      <c r="FC141" s="164"/>
      <c r="FD141" s="164"/>
      <c r="FE141" s="164"/>
      <c r="FF141" s="164"/>
      <c r="FG141" s="164"/>
      <c r="FH141" s="164"/>
      <c r="FI141" s="164"/>
      <c r="FJ141" s="164"/>
      <c r="FK141" s="164"/>
      <c r="FL141" s="164"/>
      <c r="FM141" s="164"/>
      <c r="FN141" s="164"/>
      <c r="FO141" s="164"/>
      <c r="FP141" s="164"/>
    </row>
    <row r="142" spans="1:172" ht="8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</row>
    <row r="143" spans="1:141" ht="12" customHeight="1">
      <c r="A143" s="112" t="s">
        <v>6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3" t="s">
        <v>54</v>
      </c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</row>
    <row r="144" ht="12" customHeight="1">
      <c r="A144" s="16" t="s">
        <v>142</v>
      </c>
    </row>
    <row r="145" spans="1:172" ht="34.5" customHeight="1">
      <c r="A145" s="120" t="s">
        <v>0</v>
      </c>
      <c r="B145" s="121"/>
      <c r="C145" s="121"/>
      <c r="D145" s="121"/>
      <c r="E145" s="121"/>
      <c r="F145" s="121"/>
      <c r="G145" s="122"/>
      <c r="H145" s="120" t="s">
        <v>10</v>
      </c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2"/>
      <c r="BD145" s="114" t="s">
        <v>48</v>
      </c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6"/>
      <c r="BT145" s="114" t="s">
        <v>44</v>
      </c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6"/>
      <c r="DR145" s="114" t="s">
        <v>145</v>
      </c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6"/>
    </row>
    <row r="146" spans="1:172" ht="12" customHeight="1">
      <c r="A146" s="105">
        <v>1</v>
      </c>
      <c r="B146" s="105"/>
      <c r="C146" s="105"/>
      <c r="D146" s="105"/>
      <c r="E146" s="105"/>
      <c r="F146" s="105"/>
      <c r="G146" s="105"/>
      <c r="H146" s="105">
        <v>2</v>
      </c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6">
        <v>3</v>
      </c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8"/>
      <c r="BT146" s="106">
        <v>4</v>
      </c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8"/>
      <c r="DR146" s="114">
        <v>5</v>
      </c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6"/>
    </row>
    <row r="147" spans="1:172" ht="12" customHeight="1">
      <c r="A147" s="93" t="s">
        <v>16</v>
      </c>
      <c r="B147" s="93"/>
      <c r="C147" s="93"/>
      <c r="D147" s="93"/>
      <c r="E147" s="93"/>
      <c r="F147" s="93"/>
      <c r="G147" s="93"/>
      <c r="H147" s="102" t="s">
        <v>77</v>
      </c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89">
        <v>145</v>
      </c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2"/>
      <c r="BT147" s="89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2"/>
      <c r="DR147" s="244">
        <v>1206483.79</v>
      </c>
      <c r="DS147" s="245"/>
      <c r="DT147" s="245"/>
      <c r="DU147" s="245"/>
      <c r="DV147" s="245"/>
      <c r="DW147" s="245"/>
      <c r="DX147" s="245"/>
      <c r="DY147" s="245"/>
      <c r="DZ147" s="245"/>
      <c r="EA147" s="245"/>
      <c r="EB147" s="245"/>
      <c r="EC147" s="245"/>
      <c r="ED147" s="245"/>
      <c r="EE147" s="245"/>
      <c r="EF147" s="245"/>
      <c r="EG147" s="245"/>
      <c r="EH147" s="245"/>
      <c r="EI147" s="245"/>
      <c r="EJ147" s="245"/>
      <c r="EK147" s="245"/>
      <c r="EL147" s="245"/>
      <c r="EM147" s="245"/>
      <c r="EN147" s="245"/>
      <c r="EO147" s="245"/>
      <c r="EP147" s="245"/>
      <c r="EQ147" s="245"/>
      <c r="ER147" s="245"/>
      <c r="ES147" s="245"/>
      <c r="ET147" s="245"/>
      <c r="EU147" s="245"/>
      <c r="EV147" s="245"/>
      <c r="EW147" s="245"/>
      <c r="EX147" s="245"/>
      <c r="EY147" s="245"/>
      <c r="EZ147" s="245"/>
      <c r="FA147" s="245"/>
      <c r="FB147" s="245"/>
      <c r="FC147" s="245"/>
      <c r="FD147" s="245"/>
      <c r="FE147" s="245"/>
      <c r="FF147" s="245"/>
      <c r="FG147" s="245"/>
      <c r="FH147" s="245"/>
      <c r="FI147" s="245"/>
      <c r="FJ147" s="245"/>
      <c r="FK147" s="245"/>
      <c r="FL147" s="245"/>
      <c r="FM147" s="245"/>
      <c r="FN147" s="245"/>
      <c r="FO147" s="245"/>
      <c r="FP147" s="246"/>
    </row>
    <row r="148" spans="1:172" ht="23.25" customHeight="1">
      <c r="A148" s="109" t="s">
        <v>20</v>
      </c>
      <c r="B148" s="110"/>
      <c r="C148" s="110"/>
      <c r="D148" s="110"/>
      <c r="E148" s="110"/>
      <c r="F148" s="110"/>
      <c r="G148" s="111"/>
      <c r="H148" s="139" t="s">
        <v>146</v>
      </c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1"/>
      <c r="BD148" s="89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2"/>
      <c r="BT148" s="89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2"/>
      <c r="DR148" s="244">
        <v>271875</v>
      </c>
      <c r="DS148" s="245"/>
      <c r="DT148" s="245"/>
      <c r="DU148" s="245"/>
      <c r="DV148" s="245"/>
      <c r="DW148" s="245"/>
      <c r="DX148" s="245"/>
      <c r="DY148" s="245"/>
      <c r="DZ148" s="245"/>
      <c r="EA148" s="245"/>
      <c r="EB148" s="245"/>
      <c r="EC148" s="245"/>
      <c r="ED148" s="245"/>
      <c r="EE148" s="245"/>
      <c r="EF148" s="245"/>
      <c r="EG148" s="245"/>
      <c r="EH148" s="245"/>
      <c r="EI148" s="245"/>
      <c r="EJ148" s="245"/>
      <c r="EK148" s="245"/>
      <c r="EL148" s="245"/>
      <c r="EM148" s="245"/>
      <c r="EN148" s="245"/>
      <c r="EO148" s="245"/>
      <c r="EP148" s="245"/>
      <c r="EQ148" s="245"/>
      <c r="ER148" s="245"/>
      <c r="ES148" s="245"/>
      <c r="ET148" s="245"/>
      <c r="EU148" s="245"/>
      <c r="EV148" s="245"/>
      <c r="EW148" s="245"/>
      <c r="EX148" s="245"/>
      <c r="EY148" s="245"/>
      <c r="EZ148" s="245"/>
      <c r="FA148" s="245"/>
      <c r="FB148" s="245"/>
      <c r="FC148" s="245"/>
      <c r="FD148" s="245"/>
      <c r="FE148" s="245"/>
      <c r="FF148" s="245"/>
      <c r="FG148" s="245"/>
      <c r="FH148" s="245"/>
      <c r="FI148" s="245"/>
      <c r="FJ148" s="245"/>
      <c r="FK148" s="245"/>
      <c r="FL148" s="245"/>
      <c r="FM148" s="245"/>
      <c r="FN148" s="245"/>
      <c r="FO148" s="245"/>
      <c r="FP148" s="246"/>
    </row>
    <row r="149" spans="1:172" ht="12" customHeight="1">
      <c r="A149" s="93" t="s">
        <v>26</v>
      </c>
      <c r="B149" s="93"/>
      <c r="C149" s="93"/>
      <c r="D149" s="93"/>
      <c r="E149" s="93"/>
      <c r="F149" s="93"/>
      <c r="G149" s="93"/>
      <c r="H149" s="102" t="s">
        <v>130</v>
      </c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89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2"/>
      <c r="BT149" s="89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2"/>
      <c r="DR149" s="247">
        <f>222336.12+2818.01</f>
        <v>225154.13</v>
      </c>
      <c r="DS149" s="248"/>
      <c r="DT149" s="248"/>
      <c r="DU149" s="248"/>
      <c r="DV149" s="248"/>
      <c r="DW149" s="248"/>
      <c r="DX149" s="248"/>
      <c r="DY149" s="248"/>
      <c r="DZ149" s="248"/>
      <c r="EA149" s="248"/>
      <c r="EB149" s="248"/>
      <c r="EC149" s="248"/>
      <c r="ED149" s="248"/>
      <c r="EE149" s="248"/>
      <c r="EF149" s="248"/>
      <c r="EG149" s="248"/>
      <c r="EH149" s="248"/>
      <c r="EI149" s="248"/>
      <c r="EJ149" s="248"/>
      <c r="EK149" s="248"/>
      <c r="EL149" s="248"/>
      <c r="EM149" s="248"/>
      <c r="EN149" s="248"/>
      <c r="EO149" s="248"/>
      <c r="EP149" s="248"/>
      <c r="EQ149" s="248"/>
      <c r="ER149" s="248"/>
      <c r="ES149" s="248"/>
      <c r="ET149" s="248"/>
      <c r="EU149" s="248"/>
      <c r="EV149" s="248"/>
      <c r="EW149" s="248"/>
      <c r="EX149" s="248"/>
      <c r="EY149" s="248"/>
      <c r="EZ149" s="248"/>
      <c r="FA149" s="248"/>
      <c r="FB149" s="248"/>
      <c r="FC149" s="248"/>
      <c r="FD149" s="248"/>
      <c r="FE149" s="248"/>
      <c r="FF149" s="248"/>
      <c r="FG149" s="248"/>
      <c r="FH149" s="248"/>
      <c r="FI149" s="248"/>
      <c r="FJ149" s="248"/>
      <c r="FK149" s="248"/>
      <c r="FL149" s="248"/>
      <c r="FM149" s="248"/>
      <c r="FN149" s="248"/>
      <c r="FO149" s="248"/>
      <c r="FP149" s="249"/>
    </row>
    <row r="150" spans="1:172" ht="12" customHeight="1">
      <c r="A150" s="93" t="s">
        <v>55</v>
      </c>
      <c r="B150" s="93"/>
      <c r="C150" s="93"/>
      <c r="D150" s="93"/>
      <c r="E150" s="93"/>
      <c r="F150" s="93"/>
      <c r="G150" s="93"/>
      <c r="H150" s="102" t="s">
        <v>147</v>
      </c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89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2"/>
      <c r="BT150" s="89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2"/>
      <c r="DR150" s="247">
        <v>29480</v>
      </c>
      <c r="DS150" s="248"/>
      <c r="DT150" s="248"/>
      <c r="DU150" s="248"/>
      <c r="DV150" s="248"/>
      <c r="DW150" s="248"/>
      <c r="DX150" s="248"/>
      <c r="DY150" s="248"/>
      <c r="DZ150" s="248"/>
      <c r="EA150" s="248"/>
      <c r="EB150" s="248"/>
      <c r="EC150" s="248"/>
      <c r="ED150" s="248"/>
      <c r="EE150" s="248"/>
      <c r="EF150" s="248"/>
      <c r="EG150" s="248"/>
      <c r="EH150" s="248"/>
      <c r="EI150" s="248"/>
      <c r="EJ150" s="248"/>
      <c r="EK150" s="248"/>
      <c r="EL150" s="248"/>
      <c r="EM150" s="248"/>
      <c r="EN150" s="248"/>
      <c r="EO150" s="248"/>
      <c r="EP150" s="248"/>
      <c r="EQ150" s="248"/>
      <c r="ER150" s="248"/>
      <c r="ES150" s="248"/>
      <c r="ET150" s="248"/>
      <c r="EU150" s="248"/>
      <c r="EV150" s="248"/>
      <c r="EW150" s="248"/>
      <c r="EX150" s="248"/>
      <c r="EY150" s="248"/>
      <c r="EZ150" s="248"/>
      <c r="FA150" s="248"/>
      <c r="FB150" s="248"/>
      <c r="FC150" s="248"/>
      <c r="FD150" s="248"/>
      <c r="FE150" s="248"/>
      <c r="FF150" s="248"/>
      <c r="FG150" s="248"/>
      <c r="FH150" s="248"/>
      <c r="FI150" s="248"/>
      <c r="FJ150" s="248"/>
      <c r="FK150" s="248"/>
      <c r="FL150" s="248"/>
      <c r="FM150" s="248"/>
      <c r="FN150" s="248"/>
      <c r="FO150" s="248"/>
      <c r="FP150" s="249"/>
    </row>
    <row r="151" spans="1:172" ht="12" customHeight="1">
      <c r="A151" s="109" t="s">
        <v>57</v>
      </c>
      <c r="B151" s="110"/>
      <c r="C151" s="110"/>
      <c r="D151" s="110"/>
      <c r="E151" s="110"/>
      <c r="F151" s="110"/>
      <c r="G151" s="111"/>
      <c r="H151" s="139" t="s">
        <v>103</v>
      </c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1"/>
      <c r="BD151" s="89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2"/>
      <c r="BT151" s="89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2"/>
      <c r="DR151" s="247">
        <v>11600</v>
      </c>
      <c r="DS151" s="248"/>
      <c r="DT151" s="248"/>
      <c r="DU151" s="248"/>
      <c r="DV151" s="248"/>
      <c r="DW151" s="248"/>
      <c r="DX151" s="248"/>
      <c r="DY151" s="248"/>
      <c r="DZ151" s="248"/>
      <c r="EA151" s="248"/>
      <c r="EB151" s="248"/>
      <c r="EC151" s="248"/>
      <c r="ED151" s="248"/>
      <c r="EE151" s="248"/>
      <c r="EF151" s="248"/>
      <c r="EG151" s="248"/>
      <c r="EH151" s="248"/>
      <c r="EI151" s="248"/>
      <c r="EJ151" s="248"/>
      <c r="EK151" s="248"/>
      <c r="EL151" s="248"/>
      <c r="EM151" s="248"/>
      <c r="EN151" s="248"/>
      <c r="EO151" s="248"/>
      <c r="EP151" s="248"/>
      <c r="EQ151" s="248"/>
      <c r="ER151" s="248"/>
      <c r="ES151" s="248"/>
      <c r="ET151" s="248"/>
      <c r="EU151" s="248"/>
      <c r="EV151" s="248"/>
      <c r="EW151" s="248"/>
      <c r="EX151" s="248"/>
      <c r="EY151" s="248"/>
      <c r="EZ151" s="248"/>
      <c r="FA151" s="248"/>
      <c r="FB151" s="248"/>
      <c r="FC151" s="248"/>
      <c r="FD151" s="248"/>
      <c r="FE151" s="248"/>
      <c r="FF151" s="248"/>
      <c r="FG151" s="248"/>
      <c r="FH151" s="248"/>
      <c r="FI151" s="248"/>
      <c r="FJ151" s="248"/>
      <c r="FK151" s="248"/>
      <c r="FL151" s="248"/>
      <c r="FM151" s="248"/>
      <c r="FN151" s="248"/>
      <c r="FO151" s="248"/>
      <c r="FP151" s="249"/>
    </row>
    <row r="152" spans="1:172" ht="12" customHeight="1" hidden="1">
      <c r="A152" s="109" t="s">
        <v>57</v>
      </c>
      <c r="B152" s="110"/>
      <c r="C152" s="110"/>
      <c r="D152" s="110"/>
      <c r="E152" s="110"/>
      <c r="F152" s="110"/>
      <c r="G152" s="111"/>
      <c r="H152" s="139" t="s">
        <v>78</v>
      </c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1"/>
      <c r="BD152" s="89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2"/>
      <c r="BT152" s="89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2"/>
      <c r="DR152" s="244"/>
      <c r="DS152" s="245"/>
      <c r="DT152" s="245"/>
      <c r="DU152" s="245"/>
      <c r="DV152" s="245"/>
      <c r="DW152" s="245"/>
      <c r="DX152" s="245"/>
      <c r="DY152" s="245"/>
      <c r="DZ152" s="245"/>
      <c r="EA152" s="245"/>
      <c r="EB152" s="245"/>
      <c r="EC152" s="245"/>
      <c r="ED152" s="245"/>
      <c r="EE152" s="245"/>
      <c r="EF152" s="245"/>
      <c r="EG152" s="245"/>
      <c r="EH152" s="245"/>
      <c r="EI152" s="246"/>
      <c r="EJ152" s="244"/>
      <c r="EK152" s="245"/>
      <c r="EL152" s="245"/>
      <c r="EM152" s="245"/>
      <c r="EN152" s="245"/>
      <c r="EO152" s="245"/>
      <c r="EP152" s="245"/>
      <c r="EQ152" s="245"/>
      <c r="ER152" s="245"/>
      <c r="ES152" s="245"/>
      <c r="ET152" s="245"/>
      <c r="EU152" s="245"/>
      <c r="EV152" s="245"/>
      <c r="EW152" s="245"/>
      <c r="EX152" s="245"/>
      <c r="EY152" s="245"/>
      <c r="EZ152" s="245"/>
      <c r="FA152" s="245"/>
      <c r="FB152" s="245"/>
      <c r="FC152" s="245"/>
      <c r="FD152" s="245"/>
      <c r="FE152" s="245"/>
      <c r="FF152" s="245"/>
      <c r="FG152" s="245"/>
      <c r="FH152" s="245"/>
      <c r="FI152" s="245"/>
      <c r="FJ152" s="245"/>
      <c r="FK152" s="245"/>
      <c r="FL152" s="245"/>
      <c r="FM152" s="245"/>
      <c r="FN152" s="245"/>
      <c r="FO152" s="245"/>
      <c r="FP152" s="246"/>
    </row>
    <row r="153" spans="1:172" ht="12" customHeight="1">
      <c r="A153" s="93"/>
      <c r="B153" s="93"/>
      <c r="C153" s="93"/>
      <c r="D153" s="93"/>
      <c r="E153" s="93"/>
      <c r="F153" s="93"/>
      <c r="G153" s="93"/>
      <c r="H153" s="162" t="s">
        <v>3</v>
      </c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3"/>
      <c r="BD153" s="154"/>
      <c r="BE153" s="141"/>
      <c r="BF153" s="141"/>
      <c r="BG153" s="141"/>
      <c r="BH153" s="141"/>
      <c r="BI153" s="141"/>
      <c r="BJ153" s="141"/>
      <c r="BK153" s="141"/>
      <c r="BL153" s="141"/>
      <c r="BM153" s="141"/>
      <c r="BN153" s="141"/>
      <c r="BO153" s="141"/>
      <c r="BP153" s="141"/>
      <c r="BQ153" s="141"/>
      <c r="BR153" s="141"/>
      <c r="BS153" s="142"/>
      <c r="BT153" s="154">
        <f>SUM(BT147:BT152)</f>
        <v>0</v>
      </c>
      <c r="BU153" s="141"/>
      <c r="BV153" s="141"/>
      <c r="BW153" s="141"/>
      <c r="BX153" s="141"/>
      <c r="BY153" s="141"/>
      <c r="BZ153" s="141"/>
      <c r="CA153" s="141"/>
      <c r="CB153" s="141"/>
      <c r="CC153" s="141"/>
      <c r="CD153" s="141"/>
      <c r="CE153" s="141"/>
      <c r="CF153" s="141"/>
      <c r="CG153" s="141"/>
      <c r="CH153" s="141"/>
      <c r="CI153" s="141"/>
      <c r="CJ153" s="141"/>
      <c r="CK153" s="141"/>
      <c r="CL153" s="141"/>
      <c r="CM153" s="141"/>
      <c r="CN153" s="141"/>
      <c r="CO153" s="141"/>
      <c r="CP153" s="141"/>
      <c r="CQ153" s="141"/>
      <c r="CR153" s="141"/>
      <c r="CS153" s="141"/>
      <c r="CT153" s="141"/>
      <c r="CU153" s="141"/>
      <c r="CV153" s="141"/>
      <c r="CW153" s="141"/>
      <c r="CX153" s="141"/>
      <c r="CY153" s="141"/>
      <c r="CZ153" s="141"/>
      <c r="DA153" s="141"/>
      <c r="DB153" s="141"/>
      <c r="DC153" s="141"/>
      <c r="DD153" s="141"/>
      <c r="DE153" s="141"/>
      <c r="DF153" s="141"/>
      <c r="DG153" s="141"/>
      <c r="DH153" s="141"/>
      <c r="DI153" s="141"/>
      <c r="DJ153" s="141"/>
      <c r="DK153" s="141"/>
      <c r="DL153" s="141"/>
      <c r="DM153" s="141"/>
      <c r="DN153" s="141"/>
      <c r="DO153" s="141"/>
      <c r="DP153" s="141"/>
      <c r="DQ153" s="142"/>
      <c r="DR153" s="241">
        <f>SUM(DR147:DR152)</f>
        <v>1744592.92</v>
      </c>
      <c r="DS153" s="242"/>
      <c r="DT153" s="242"/>
      <c r="DU153" s="242"/>
      <c r="DV153" s="242"/>
      <c r="DW153" s="242"/>
      <c r="DX153" s="242"/>
      <c r="DY153" s="242"/>
      <c r="DZ153" s="242"/>
      <c r="EA153" s="242"/>
      <c r="EB153" s="242"/>
      <c r="EC153" s="242"/>
      <c r="ED153" s="242"/>
      <c r="EE153" s="242"/>
      <c r="EF153" s="242"/>
      <c r="EG153" s="242"/>
      <c r="EH153" s="242"/>
      <c r="EI153" s="242"/>
      <c r="EJ153" s="242"/>
      <c r="EK153" s="242"/>
      <c r="EL153" s="242"/>
      <c r="EM153" s="242"/>
      <c r="EN153" s="242"/>
      <c r="EO153" s="242"/>
      <c r="EP153" s="242"/>
      <c r="EQ153" s="242"/>
      <c r="ER153" s="242"/>
      <c r="ES153" s="242"/>
      <c r="ET153" s="242"/>
      <c r="EU153" s="242"/>
      <c r="EV153" s="242"/>
      <c r="EW153" s="242"/>
      <c r="EX153" s="242"/>
      <c r="EY153" s="242"/>
      <c r="EZ153" s="242"/>
      <c r="FA153" s="242"/>
      <c r="FB153" s="242"/>
      <c r="FC153" s="242"/>
      <c r="FD153" s="242"/>
      <c r="FE153" s="242"/>
      <c r="FF153" s="242"/>
      <c r="FG153" s="242"/>
      <c r="FH153" s="242"/>
      <c r="FI153" s="242"/>
      <c r="FJ153" s="242"/>
      <c r="FK153" s="242"/>
      <c r="FL153" s="242"/>
      <c r="FM153" s="242"/>
      <c r="FN153" s="242"/>
      <c r="FO153" s="242"/>
      <c r="FP153" s="243"/>
    </row>
    <row r="155" spans="1:172" ht="12" customHeight="1">
      <c r="A155" s="78" t="s">
        <v>134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</row>
    <row r="156" spans="1:172" s="6" customFormat="1" ht="15">
      <c r="A156" s="16" t="s">
        <v>7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26" t="s">
        <v>135</v>
      </c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</row>
    <row r="157" spans="1:172" s="6" customFormat="1" ht="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</row>
    <row r="158" spans="1:172" s="6" customFormat="1" ht="15">
      <c r="A158" s="112" t="s">
        <v>6</v>
      </c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3" t="s">
        <v>54</v>
      </c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</row>
    <row r="159" spans="1:172" s="6" customFormat="1" ht="15">
      <c r="A159" s="16" t="s">
        <v>56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</row>
    <row r="160" spans="1:172" s="6" customFormat="1" ht="6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</row>
    <row r="161" spans="1:172" ht="48.75" customHeight="1">
      <c r="A161" s="114" t="s">
        <v>0</v>
      </c>
      <c r="B161" s="115"/>
      <c r="C161" s="115"/>
      <c r="D161" s="115"/>
      <c r="E161" s="115"/>
      <c r="F161" s="115"/>
      <c r="G161" s="116"/>
      <c r="H161" s="114" t="s">
        <v>37</v>
      </c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6"/>
      <c r="AP161" s="114" t="s">
        <v>45</v>
      </c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6"/>
      <c r="BF161" s="114" t="s">
        <v>46</v>
      </c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6"/>
      <c r="BV161" s="114" t="s">
        <v>47</v>
      </c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6"/>
      <c r="EL161" s="114" t="s">
        <v>120</v>
      </c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6"/>
    </row>
    <row r="162" spans="1:172" s="3" customFormat="1" ht="12.75">
      <c r="A162" s="105">
        <v>1</v>
      </c>
      <c r="B162" s="105"/>
      <c r="C162" s="105"/>
      <c r="D162" s="105"/>
      <c r="E162" s="105"/>
      <c r="F162" s="105"/>
      <c r="G162" s="105"/>
      <c r="H162" s="105">
        <v>2</v>
      </c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>
        <v>3</v>
      </c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6">
        <v>4</v>
      </c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8"/>
      <c r="BV162" s="105">
        <v>5</v>
      </c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  <c r="DP162" s="105"/>
      <c r="DQ162" s="105"/>
      <c r="DR162" s="105"/>
      <c r="DS162" s="105"/>
      <c r="DT162" s="105"/>
      <c r="DU162" s="105"/>
      <c r="DV162" s="105"/>
      <c r="DW162" s="105"/>
      <c r="DX162" s="105"/>
      <c r="DY162" s="105"/>
      <c r="DZ162" s="105"/>
      <c r="EA162" s="105"/>
      <c r="EB162" s="105"/>
      <c r="EC162" s="105"/>
      <c r="ED162" s="105"/>
      <c r="EE162" s="105"/>
      <c r="EF162" s="105"/>
      <c r="EG162" s="105"/>
      <c r="EH162" s="105"/>
      <c r="EI162" s="105"/>
      <c r="EJ162" s="105"/>
      <c r="EK162" s="105"/>
      <c r="EL162" s="105">
        <v>6</v>
      </c>
      <c r="EM162" s="105"/>
      <c r="EN162" s="105"/>
      <c r="EO162" s="105"/>
      <c r="EP162" s="105"/>
      <c r="EQ162" s="105"/>
      <c r="ER162" s="105"/>
      <c r="ES162" s="105"/>
      <c r="ET162" s="105"/>
      <c r="EU162" s="105"/>
      <c r="EV162" s="105"/>
      <c r="EW162" s="105"/>
      <c r="EX162" s="105"/>
      <c r="EY162" s="105"/>
      <c r="EZ162" s="105"/>
      <c r="FA162" s="105"/>
      <c r="FB162" s="105"/>
      <c r="FC162" s="105"/>
      <c r="FD162" s="105"/>
      <c r="FE162" s="105"/>
      <c r="FF162" s="105"/>
      <c r="FG162" s="105"/>
      <c r="FH162" s="105"/>
      <c r="FI162" s="105"/>
      <c r="FJ162" s="105"/>
      <c r="FK162" s="105"/>
      <c r="FL162" s="105"/>
      <c r="FM162" s="105"/>
      <c r="FN162" s="105"/>
      <c r="FO162" s="105"/>
      <c r="FP162" s="105"/>
    </row>
    <row r="163" spans="1:172" s="4" customFormat="1" ht="12.75" customHeight="1">
      <c r="A163" s="93" t="s">
        <v>16</v>
      </c>
      <c r="B163" s="93"/>
      <c r="C163" s="93"/>
      <c r="D163" s="93"/>
      <c r="E163" s="93"/>
      <c r="F163" s="93"/>
      <c r="G163" s="93"/>
      <c r="H163" s="102" t="s">
        <v>67</v>
      </c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3">
        <f>EL163/BF163/1000</f>
        <v>33.47667172897196</v>
      </c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98">
        <v>8.56</v>
      </c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100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104">
        <v>286560.31</v>
      </c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</row>
    <row r="164" spans="1:172" s="5" customFormat="1" ht="15" customHeight="1">
      <c r="A164" s="93" t="s">
        <v>20</v>
      </c>
      <c r="B164" s="93"/>
      <c r="C164" s="93"/>
      <c r="D164" s="93"/>
      <c r="E164" s="93"/>
      <c r="F164" s="93"/>
      <c r="G164" s="93"/>
      <c r="H164" s="102" t="s">
        <v>66</v>
      </c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3">
        <f>EL164/BF164/1000</f>
        <v>487.3533077504548</v>
      </c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98">
        <v>2.76487</v>
      </c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100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104">
        <f>889749.66+457718.88</f>
        <v>1347468.54</v>
      </c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</row>
    <row r="165" spans="1:172" s="5" customFormat="1" ht="15" customHeight="1">
      <c r="A165" s="93"/>
      <c r="B165" s="93"/>
      <c r="C165" s="93"/>
      <c r="D165" s="93"/>
      <c r="E165" s="93"/>
      <c r="F165" s="93"/>
      <c r="G165" s="93"/>
      <c r="H165" s="94" t="s">
        <v>3</v>
      </c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6"/>
      <c r="AP165" s="97" t="s">
        <v>4</v>
      </c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8" t="s">
        <v>4</v>
      </c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100"/>
      <c r="BV165" s="97" t="s">
        <v>4</v>
      </c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101">
        <f>EL163+EL164</f>
        <v>1634028.85</v>
      </c>
      <c r="EM165" s="101"/>
      <c r="EN165" s="101"/>
      <c r="EO165" s="101"/>
      <c r="EP165" s="101"/>
      <c r="EQ165" s="101"/>
      <c r="ER165" s="101"/>
      <c r="ES165" s="101"/>
      <c r="ET165" s="101"/>
      <c r="EU165" s="101"/>
      <c r="EV165" s="101"/>
      <c r="EW165" s="101"/>
      <c r="EX165" s="101"/>
      <c r="EY165" s="101"/>
      <c r="EZ165" s="101"/>
      <c r="FA165" s="101"/>
      <c r="FB165" s="101"/>
      <c r="FC165" s="101"/>
      <c r="FD165" s="101"/>
      <c r="FE165" s="101"/>
      <c r="FF165" s="101"/>
      <c r="FG165" s="101"/>
      <c r="FH165" s="101"/>
      <c r="FI165" s="101"/>
      <c r="FJ165" s="101"/>
      <c r="FK165" s="101"/>
      <c r="FL165" s="101"/>
      <c r="FM165" s="101"/>
      <c r="FN165" s="101"/>
      <c r="FO165" s="101"/>
      <c r="FP165" s="101"/>
    </row>
    <row r="167" spans="1:139" ht="12" customHeight="1">
      <c r="A167" s="123" t="s">
        <v>131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CU167" s="123" t="s">
        <v>132</v>
      </c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  <c r="DL167" s="123"/>
      <c r="DM167" s="123"/>
      <c r="DN167" s="123"/>
      <c r="DO167" s="123"/>
      <c r="DP167" s="123"/>
      <c r="DQ167" s="123"/>
      <c r="DR167" s="123"/>
      <c r="DS167" s="123"/>
      <c r="DT167" s="123"/>
      <c r="DU167" s="123"/>
      <c r="DV167" s="123"/>
      <c r="DW167" s="123"/>
      <c r="DX167" s="123"/>
      <c r="DY167" s="123"/>
      <c r="DZ167" s="123"/>
      <c r="EA167" s="123"/>
      <c r="EB167" s="123"/>
      <c r="EC167" s="123"/>
      <c r="ED167" s="123"/>
      <c r="EE167" s="123"/>
      <c r="EF167" s="123"/>
      <c r="EG167" s="123"/>
      <c r="EH167" s="123"/>
      <c r="EI167" s="123"/>
    </row>
    <row r="169" spans="99:139" ht="12" customHeight="1">
      <c r="CU169" s="123" t="s">
        <v>137</v>
      </c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3"/>
      <c r="EC169" s="123"/>
      <c r="ED169" s="123"/>
      <c r="EE169" s="123"/>
      <c r="EF169" s="123"/>
      <c r="EG169" s="123"/>
      <c r="EH169" s="123"/>
      <c r="EI169" s="123"/>
    </row>
    <row r="170" spans="1:55" ht="12" customHeight="1">
      <c r="A170" s="123" t="s">
        <v>136</v>
      </c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</row>
  </sheetData>
  <sheetProtection/>
  <mergeCells count="469">
    <mergeCell ref="DR146:FP146"/>
    <mergeCell ref="DR149:FP149"/>
    <mergeCell ref="DR152:EI152"/>
    <mergeCell ref="DR136:FP136"/>
    <mergeCell ref="DR137:FP137"/>
    <mergeCell ref="DR138:FP138"/>
    <mergeCell ref="DR150:FP150"/>
    <mergeCell ref="DR151:FP151"/>
    <mergeCell ref="EJ152:FP152"/>
    <mergeCell ref="DR153:FP153"/>
    <mergeCell ref="DR139:FP139"/>
    <mergeCell ref="DR145:FP145"/>
    <mergeCell ref="DR147:FP147"/>
    <mergeCell ref="DR148:FP148"/>
    <mergeCell ref="DR132:FP132"/>
    <mergeCell ref="AP143:EK143"/>
    <mergeCell ref="A141:FP141"/>
    <mergeCell ref="A147:G147"/>
    <mergeCell ref="BD152:BS152"/>
    <mergeCell ref="BW18:DD18"/>
    <mergeCell ref="BW17:DD17"/>
    <mergeCell ref="A82:G82"/>
    <mergeCell ref="H82:BC82"/>
    <mergeCell ref="BD82:BS82"/>
    <mergeCell ref="BT82:FP82"/>
    <mergeCell ref="EM33:FA33"/>
    <mergeCell ref="BW27:DD27"/>
    <mergeCell ref="BW33:DD33"/>
    <mergeCell ref="BW25:DD26"/>
    <mergeCell ref="DR119:FP119"/>
    <mergeCell ref="DR127:FP127"/>
    <mergeCell ref="A120:G120"/>
    <mergeCell ref="A121:G121"/>
    <mergeCell ref="H32:BV32"/>
    <mergeCell ref="BW32:DD32"/>
    <mergeCell ref="H121:BC121"/>
    <mergeCell ref="DR121:FP121"/>
    <mergeCell ref="BD124:BS124"/>
    <mergeCell ref="DE32:EL32"/>
    <mergeCell ref="A8:F8"/>
    <mergeCell ref="AZ8:BQ8"/>
    <mergeCell ref="BR8:DQ8"/>
    <mergeCell ref="DR8:EI8"/>
    <mergeCell ref="G8:AY8"/>
    <mergeCell ref="BT152:DQ152"/>
    <mergeCell ref="BT124:DQ124"/>
    <mergeCell ref="BW30:DD30"/>
    <mergeCell ref="BW28:DD28"/>
    <mergeCell ref="DE33:EL33"/>
    <mergeCell ref="EM32:FA32"/>
    <mergeCell ref="FB32:FP32"/>
    <mergeCell ref="A9:F9"/>
    <mergeCell ref="G9:AY9"/>
    <mergeCell ref="AZ9:BQ9"/>
    <mergeCell ref="BR9:DQ9"/>
    <mergeCell ref="DR9:EI9"/>
    <mergeCell ref="X14:EK14"/>
    <mergeCell ref="A15:AO15"/>
    <mergeCell ref="AP15:EK15"/>
    <mergeCell ref="H68:BC68"/>
    <mergeCell ref="H81:BC81"/>
    <mergeCell ref="BD134:BS134"/>
    <mergeCell ref="H124:BC124"/>
    <mergeCell ref="A122:G122"/>
    <mergeCell ref="H122:BC122"/>
    <mergeCell ref="BD133:BS133"/>
    <mergeCell ref="H120:BC120"/>
    <mergeCell ref="A129:FP129"/>
    <mergeCell ref="BT127:DQ127"/>
    <mergeCell ref="A102:AO102"/>
    <mergeCell ref="AP102:EK102"/>
    <mergeCell ref="A60:G60"/>
    <mergeCell ref="A80:G80"/>
    <mergeCell ref="A79:G79"/>
    <mergeCell ref="H79:BC79"/>
    <mergeCell ref="A62:FP62"/>
    <mergeCell ref="BD68:DH68"/>
    <mergeCell ref="A69:G69"/>
    <mergeCell ref="H69:BC69"/>
    <mergeCell ref="BD69:DH69"/>
    <mergeCell ref="H71:BC71"/>
    <mergeCell ref="BD71:DH71"/>
    <mergeCell ref="A70:G70"/>
    <mergeCell ref="A71:G71"/>
    <mergeCell ref="BD70:DH70"/>
    <mergeCell ref="H70:BC70"/>
    <mergeCell ref="A68:G68"/>
    <mergeCell ref="A7:AD7"/>
    <mergeCell ref="AE7:EI7"/>
    <mergeCell ref="A66:AO66"/>
    <mergeCell ref="AP66:FP66"/>
    <mergeCell ref="A51:FP51"/>
    <mergeCell ref="A58:G58"/>
    <mergeCell ref="H58:BC58"/>
    <mergeCell ref="BD58:BS58"/>
    <mergeCell ref="BT58:DL58"/>
    <mergeCell ref="A59:G59"/>
    <mergeCell ref="H59:BC59"/>
    <mergeCell ref="BD60:BS60"/>
    <mergeCell ref="BD59:BS59"/>
    <mergeCell ref="BT59:DL59"/>
    <mergeCell ref="DM59:FP59"/>
    <mergeCell ref="DM60:FP60"/>
    <mergeCell ref="A73:FP73"/>
    <mergeCell ref="H145:BC145"/>
    <mergeCell ref="H133:BC133"/>
    <mergeCell ref="A134:G134"/>
    <mergeCell ref="A138:G138"/>
    <mergeCell ref="AP77:FP77"/>
    <mergeCell ref="BD127:BS127"/>
    <mergeCell ref="BD121:BS121"/>
    <mergeCell ref="BD122:BS122"/>
    <mergeCell ref="BD138:BS138"/>
    <mergeCell ref="BD136:BS136"/>
    <mergeCell ref="H138:BC138"/>
    <mergeCell ref="BF105:BU105"/>
    <mergeCell ref="X75:FP75"/>
    <mergeCell ref="A77:AO77"/>
    <mergeCell ref="BD123:BS123"/>
    <mergeCell ref="BD126:BS126"/>
    <mergeCell ref="DR126:FP126"/>
    <mergeCell ref="DR124:FP124"/>
    <mergeCell ref="A133:G133"/>
    <mergeCell ref="X112:FP112"/>
    <mergeCell ref="A123:G123"/>
    <mergeCell ref="H123:BC123"/>
    <mergeCell ref="A137:G137"/>
    <mergeCell ref="H137:BC137"/>
    <mergeCell ref="DR133:FP133"/>
    <mergeCell ref="DR134:FP134"/>
    <mergeCell ref="DR135:FP135"/>
    <mergeCell ref="DR120:FP120"/>
    <mergeCell ref="H117:BC117"/>
    <mergeCell ref="BD79:BS79"/>
    <mergeCell ref="A132:G132"/>
    <mergeCell ref="BT139:DQ139"/>
    <mergeCell ref="BD135:BS135"/>
    <mergeCell ref="H139:BS139"/>
    <mergeCell ref="DR122:FP122"/>
    <mergeCell ref="EL95:FP95"/>
    <mergeCell ref="A139:G139"/>
    <mergeCell ref="BT135:DQ135"/>
    <mergeCell ref="AP107:BE107"/>
    <mergeCell ref="A151:G151"/>
    <mergeCell ref="BD145:BS145"/>
    <mergeCell ref="A124:G124"/>
    <mergeCell ref="A146:G146"/>
    <mergeCell ref="H146:BC146"/>
    <mergeCell ref="A143:AO143"/>
    <mergeCell ref="A145:G145"/>
    <mergeCell ref="A135:G135"/>
    <mergeCell ref="BD150:BS150"/>
    <mergeCell ref="BD137:BS137"/>
    <mergeCell ref="BD81:BS81"/>
    <mergeCell ref="BT145:DQ145"/>
    <mergeCell ref="A152:G152"/>
    <mergeCell ref="H151:BC151"/>
    <mergeCell ref="BD151:BS151"/>
    <mergeCell ref="H134:BC134"/>
    <mergeCell ref="H135:BC135"/>
    <mergeCell ref="H136:BC136"/>
    <mergeCell ref="A127:G127"/>
    <mergeCell ref="H127:BC127"/>
    <mergeCell ref="BT151:DQ151"/>
    <mergeCell ref="H152:BC152"/>
    <mergeCell ref="X64:FP64"/>
    <mergeCell ref="BT119:DQ119"/>
    <mergeCell ref="H80:BC80"/>
    <mergeCell ref="BD80:BS80"/>
    <mergeCell ref="A130:AO130"/>
    <mergeCell ref="A111:FP111"/>
    <mergeCell ref="BD118:BS118"/>
    <mergeCell ref="A117:G117"/>
    <mergeCell ref="DR123:FP123"/>
    <mergeCell ref="A126:G126"/>
    <mergeCell ref="H126:BC126"/>
    <mergeCell ref="BD117:BS117"/>
    <mergeCell ref="BT117:DQ117"/>
    <mergeCell ref="DR117:FP117"/>
    <mergeCell ref="A119:G119"/>
    <mergeCell ref="H119:BC119"/>
    <mergeCell ref="BD119:BS119"/>
    <mergeCell ref="BU120:DQ120"/>
    <mergeCell ref="A114:AO114"/>
    <mergeCell ref="AP114:FP114"/>
    <mergeCell ref="A118:G118"/>
    <mergeCell ref="H118:BC118"/>
    <mergeCell ref="BT118:DQ118"/>
    <mergeCell ref="A108:G108"/>
    <mergeCell ref="H108:AO108"/>
    <mergeCell ref="AP108:BE108"/>
    <mergeCell ref="BF108:BU108"/>
    <mergeCell ref="DR118:FP118"/>
    <mergeCell ref="A99:FP99"/>
    <mergeCell ref="A105:G105"/>
    <mergeCell ref="EL97:FP97"/>
    <mergeCell ref="EL107:FP107"/>
    <mergeCell ref="H107:AO107"/>
    <mergeCell ref="EL105:FP105"/>
    <mergeCell ref="H106:AO106"/>
    <mergeCell ref="AP106:BE106"/>
    <mergeCell ref="BV106:EK106"/>
    <mergeCell ref="BF107:BU107"/>
    <mergeCell ref="AP105:BE105"/>
    <mergeCell ref="A106:G106"/>
    <mergeCell ref="BF106:BU106"/>
    <mergeCell ref="A107:G107"/>
    <mergeCell ref="EL106:FP106"/>
    <mergeCell ref="BV107:EK107"/>
    <mergeCell ref="H95:AO95"/>
    <mergeCell ref="A97:G97"/>
    <mergeCell ref="H97:AO97"/>
    <mergeCell ref="AP97:BE97"/>
    <mergeCell ref="A94:G94"/>
    <mergeCell ref="BV96:EK96"/>
    <mergeCell ref="BF97:BU97"/>
    <mergeCell ref="BD83:BS83"/>
    <mergeCell ref="FQ97:GF97"/>
    <mergeCell ref="H105:AO105"/>
    <mergeCell ref="BV105:EK105"/>
    <mergeCell ref="BV97:EK97"/>
    <mergeCell ref="A96:G96"/>
    <mergeCell ref="AP95:BE95"/>
    <mergeCell ref="H96:AO96"/>
    <mergeCell ref="BF95:BU95"/>
    <mergeCell ref="A95:G95"/>
    <mergeCell ref="AP89:FP89"/>
    <mergeCell ref="A85:FP85"/>
    <mergeCell ref="A92:FP92"/>
    <mergeCell ref="H94:AO94"/>
    <mergeCell ref="AP94:BE94"/>
    <mergeCell ref="BF94:BU94"/>
    <mergeCell ref="BV94:EK94"/>
    <mergeCell ref="EL94:FP94"/>
    <mergeCell ref="A83:G83"/>
    <mergeCell ref="H83:BC83"/>
    <mergeCell ref="A81:G81"/>
    <mergeCell ref="FQ95:GF95"/>
    <mergeCell ref="FQ96:GF96"/>
    <mergeCell ref="AP96:BE96"/>
    <mergeCell ref="BF96:BU96"/>
    <mergeCell ref="BV95:EK95"/>
    <mergeCell ref="FQ94:GF94"/>
    <mergeCell ref="A89:AO89"/>
    <mergeCell ref="A28:F28"/>
    <mergeCell ref="H28:BV28"/>
    <mergeCell ref="DE28:EL28"/>
    <mergeCell ref="A27:F27"/>
    <mergeCell ref="A55:AO55"/>
    <mergeCell ref="AP55:FP55"/>
    <mergeCell ref="EJ47:FP47"/>
    <mergeCell ref="A31:F31"/>
    <mergeCell ref="FB33:FP33"/>
    <mergeCell ref="A32:F32"/>
    <mergeCell ref="FB27:FP27"/>
    <mergeCell ref="A30:F30"/>
    <mergeCell ref="H31:BV31"/>
    <mergeCell ref="FB30:FP30"/>
    <mergeCell ref="H30:BV30"/>
    <mergeCell ref="BW34:DD34"/>
    <mergeCell ref="EM31:FA31"/>
    <mergeCell ref="EM30:FA30"/>
    <mergeCell ref="EM34:FA34"/>
    <mergeCell ref="A33:F33"/>
    <mergeCell ref="FB22:FP22"/>
    <mergeCell ref="H23:BV23"/>
    <mergeCell ref="DE23:EL23"/>
    <mergeCell ref="FB23:FP23"/>
    <mergeCell ref="FB24:FP24"/>
    <mergeCell ref="BW23:DD23"/>
    <mergeCell ref="BW24:DD24"/>
    <mergeCell ref="DE19:EL19"/>
    <mergeCell ref="FB19:FP19"/>
    <mergeCell ref="FB18:FP18"/>
    <mergeCell ref="A17:F17"/>
    <mergeCell ref="G17:BV17"/>
    <mergeCell ref="DE17:EL17"/>
    <mergeCell ref="A18:F18"/>
    <mergeCell ref="G18:BV18"/>
    <mergeCell ref="DE18:EL18"/>
    <mergeCell ref="BW19:DD19"/>
    <mergeCell ref="A29:F29"/>
    <mergeCell ref="H22:BV22"/>
    <mergeCell ref="FB20:FP21"/>
    <mergeCell ref="H21:BV21"/>
    <mergeCell ref="FB25:FP26"/>
    <mergeCell ref="BW22:DD22"/>
    <mergeCell ref="EM22:FA22"/>
    <mergeCell ref="DE20:EL21"/>
    <mergeCell ref="A23:F23"/>
    <mergeCell ref="A24:F24"/>
    <mergeCell ref="A25:F26"/>
    <mergeCell ref="H25:BV25"/>
    <mergeCell ref="DE25:EL26"/>
    <mergeCell ref="A20:F21"/>
    <mergeCell ref="H20:BV20"/>
    <mergeCell ref="H24:BV24"/>
    <mergeCell ref="DE24:EL24"/>
    <mergeCell ref="A22:F22"/>
    <mergeCell ref="BW20:DD21"/>
    <mergeCell ref="H26:BV26"/>
    <mergeCell ref="A19:F19"/>
    <mergeCell ref="A36:FP36"/>
    <mergeCell ref="A38:FP38"/>
    <mergeCell ref="FB28:FP28"/>
    <mergeCell ref="A34:F34"/>
    <mergeCell ref="DE31:EL31"/>
    <mergeCell ref="FB31:FP31"/>
    <mergeCell ref="G34:BV34"/>
    <mergeCell ref="H29:BV29"/>
    <mergeCell ref="DE30:EL30"/>
    <mergeCell ref="BR10:DQ10"/>
    <mergeCell ref="DR10:EI10"/>
    <mergeCell ref="A12:FP12"/>
    <mergeCell ref="A47:G47"/>
    <mergeCell ref="EJ46:FP46"/>
    <mergeCell ref="H47:BC47"/>
    <mergeCell ref="A10:F10"/>
    <mergeCell ref="G10:AD10"/>
    <mergeCell ref="AE10:AY10"/>
    <mergeCell ref="AZ10:BQ10"/>
    <mergeCell ref="AE5:AY5"/>
    <mergeCell ref="AZ5:BQ5"/>
    <mergeCell ref="G6:AD6"/>
    <mergeCell ref="AE6:AY6"/>
    <mergeCell ref="AZ6:BQ6"/>
    <mergeCell ref="A3:FP3"/>
    <mergeCell ref="DR6:EI6"/>
    <mergeCell ref="BR6:DQ6"/>
    <mergeCell ref="BR5:DQ5"/>
    <mergeCell ref="DR5:EI5"/>
    <mergeCell ref="A6:F6"/>
    <mergeCell ref="A5:F5"/>
    <mergeCell ref="G5:AD5"/>
    <mergeCell ref="A150:G150"/>
    <mergeCell ref="H150:BC150"/>
    <mergeCell ref="A153:G153"/>
    <mergeCell ref="H153:BC153"/>
    <mergeCell ref="A57:G57"/>
    <mergeCell ref="H57:BC57"/>
    <mergeCell ref="A45:G45"/>
    <mergeCell ref="BD153:BS153"/>
    <mergeCell ref="A149:G149"/>
    <mergeCell ref="BD149:BS149"/>
    <mergeCell ref="BT149:DQ149"/>
    <mergeCell ref="X40:FP40"/>
    <mergeCell ref="EL96:FP96"/>
    <mergeCell ref="A42:AO42"/>
    <mergeCell ref="AP42:FP42"/>
    <mergeCell ref="A48:G48"/>
    <mergeCell ref="DM57:FP57"/>
    <mergeCell ref="BT153:DQ153"/>
    <mergeCell ref="BV108:EK108"/>
    <mergeCell ref="EL108:FP108"/>
    <mergeCell ref="A46:G46"/>
    <mergeCell ref="H149:BC149"/>
    <mergeCell ref="A50:FP50"/>
    <mergeCell ref="DR47:EI47"/>
    <mergeCell ref="A136:G136"/>
    <mergeCell ref="BT79:FP79"/>
    <mergeCell ref="BT80:FP80"/>
    <mergeCell ref="BD47:BS47"/>
    <mergeCell ref="BT47:DQ47"/>
    <mergeCell ref="X53:FP53"/>
    <mergeCell ref="BD57:BS57"/>
    <mergeCell ref="BT57:DL57"/>
    <mergeCell ref="BT60:DL60"/>
    <mergeCell ref="BT48:DQ48"/>
    <mergeCell ref="H60:BC60"/>
    <mergeCell ref="DM58:FP58"/>
    <mergeCell ref="H46:BC46"/>
    <mergeCell ref="BD120:BS120"/>
    <mergeCell ref="BD132:BS132"/>
    <mergeCell ref="BT132:DQ132"/>
    <mergeCell ref="BT147:DQ147"/>
    <mergeCell ref="BT134:DQ134"/>
    <mergeCell ref="BD146:BS146"/>
    <mergeCell ref="BT146:DQ146"/>
    <mergeCell ref="BT81:FP81"/>
    <mergeCell ref="BD147:BS147"/>
    <mergeCell ref="FB34:FP34"/>
    <mergeCell ref="BW31:DD31"/>
    <mergeCell ref="BT46:DQ46"/>
    <mergeCell ref="FB29:FP29"/>
    <mergeCell ref="EJ45:FP45"/>
    <mergeCell ref="BT45:DQ45"/>
    <mergeCell ref="DR45:EI45"/>
    <mergeCell ref="DE29:EL29"/>
    <mergeCell ref="BW29:DD29"/>
    <mergeCell ref="H33:BV33"/>
    <mergeCell ref="BT136:DQ136"/>
    <mergeCell ref="AP130:FP130"/>
    <mergeCell ref="H148:BC148"/>
    <mergeCell ref="BD148:BS148"/>
    <mergeCell ref="BT148:DQ148"/>
    <mergeCell ref="H132:BC132"/>
    <mergeCell ref="H147:BC147"/>
    <mergeCell ref="BT138:DP138"/>
    <mergeCell ref="BT137:DQ137"/>
    <mergeCell ref="BT133:DQ133"/>
    <mergeCell ref="BT150:DQ150"/>
    <mergeCell ref="H27:BV27"/>
    <mergeCell ref="DE27:EL27"/>
    <mergeCell ref="EJ48:FP48"/>
    <mergeCell ref="H48:BC48"/>
    <mergeCell ref="BD48:BS48"/>
    <mergeCell ref="BD46:BS46"/>
    <mergeCell ref="H45:BC45"/>
    <mergeCell ref="DR46:EI46"/>
    <mergeCell ref="DR48:EI48"/>
    <mergeCell ref="BD45:BS45"/>
    <mergeCell ref="EM20:FA21"/>
    <mergeCell ref="EM23:FA23"/>
    <mergeCell ref="EM17:FA17"/>
    <mergeCell ref="EM18:FA18"/>
    <mergeCell ref="EM19:FA19"/>
    <mergeCell ref="EM29:FA29"/>
    <mergeCell ref="EM25:FA26"/>
    <mergeCell ref="DE34:EL34"/>
    <mergeCell ref="H19:BV19"/>
    <mergeCell ref="BT83:FP83"/>
    <mergeCell ref="DE22:EL22"/>
    <mergeCell ref="FB17:FP17"/>
    <mergeCell ref="A167:BC167"/>
    <mergeCell ref="A170:BC170"/>
    <mergeCell ref="CU167:EI167"/>
    <mergeCell ref="CU169:EI169"/>
    <mergeCell ref="EM24:FA24"/>
    <mergeCell ref="EM27:FA27"/>
    <mergeCell ref="EM28:FA28"/>
    <mergeCell ref="A148:G148"/>
    <mergeCell ref="A155:FP155"/>
    <mergeCell ref="A158:AO158"/>
    <mergeCell ref="AP158:EK158"/>
    <mergeCell ref="A161:G161"/>
    <mergeCell ref="H161:AO161"/>
    <mergeCell ref="AP161:BE161"/>
    <mergeCell ref="BF161:BU161"/>
    <mergeCell ref="BV161:EK161"/>
    <mergeCell ref="EL161:FP161"/>
    <mergeCell ref="A162:G162"/>
    <mergeCell ref="H162:AO162"/>
    <mergeCell ref="AP162:BE162"/>
    <mergeCell ref="BF162:BU162"/>
    <mergeCell ref="BV162:EK162"/>
    <mergeCell ref="EL162:FP162"/>
    <mergeCell ref="A163:G163"/>
    <mergeCell ref="H163:AO163"/>
    <mergeCell ref="AP163:BE163"/>
    <mergeCell ref="BF163:BU163"/>
    <mergeCell ref="BV163:EK163"/>
    <mergeCell ref="EL163:FP163"/>
    <mergeCell ref="EL165:FP165"/>
    <mergeCell ref="A164:G164"/>
    <mergeCell ref="H164:AO164"/>
    <mergeCell ref="AP164:BE164"/>
    <mergeCell ref="BF164:BU164"/>
    <mergeCell ref="BV164:EK164"/>
    <mergeCell ref="EL164:FP164"/>
    <mergeCell ref="BU121:DQ121"/>
    <mergeCell ref="A125:G125"/>
    <mergeCell ref="H125:BC125"/>
    <mergeCell ref="BD125:BS125"/>
    <mergeCell ref="DR125:FP125"/>
    <mergeCell ref="A165:G165"/>
    <mergeCell ref="H165:AO165"/>
    <mergeCell ref="AP165:BE165"/>
    <mergeCell ref="BF165:BU165"/>
    <mergeCell ref="BV165:EK16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84" max="1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Быкова Дарья Игоревна</cp:lastModifiedBy>
  <cp:lastPrinted>2021-04-22T05:44:11Z</cp:lastPrinted>
  <dcterms:created xsi:type="dcterms:W3CDTF">2008-10-01T13:21:49Z</dcterms:created>
  <dcterms:modified xsi:type="dcterms:W3CDTF">2022-03-11T07:49:02Z</dcterms:modified>
  <cp:category/>
  <cp:version/>
  <cp:contentType/>
  <cp:contentStatus/>
</cp:coreProperties>
</file>